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GROUPS\ZEPAK\PZ\ZB\Zarząd\WALNE\2025\NZW 18.09.2025\"/>
    </mc:Choice>
  </mc:AlternateContent>
  <xr:revisionPtr revIDLastSave="0" documentId="8_{D4904ADB-4848-4AA9-BF79-58D744DC55E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1" i="1" l="1"/>
  <c r="E32" i="1" s="1"/>
  <c r="E29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V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V47" i="1"/>
  <c r="X46" i="1"/>
  <c r="W46" i="1"/>
  <c r="V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E33" i="1" l="1"/>
  <c r="E34" i="1"/>
  <c r="X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Eger Monika</author>
  </authors>
  <commentList>
    <comment ref="E1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Eger Monika:</t>
        </r>
        <r>
          <rPr>
            <sz val="9"/>
            <color indexed="81"/>
            <rFont val="Tahoma"/>
            <family val="2"/>
            <charset val="238"/>
          </rPr>
          <t xml:space="preserve">
W tym Projekt na remont układu elektrycznego pompowni Ostrów Warcki</t>
        </r>
      </text>
    </comment>
  </commentList>
</comments>
</file>

<file path=xl/sharedStrings.xml><?xml version="1.0" encoding="utf-8"?>
<sst xmlns="http://schemas.openxmlformats.org/spreadsheetml/2006/main" count="1231" uniqueCount="344">
  <si>
    <t>Składnik aktyw. trw.</t>
  </si>
  <si>
    <t>Data aktywowania</t>
  </si>
  <si>
    <t>Oznaczenie aktywów trwałych</t>
  </si>
  <si>
    <t>BUD.POMP.OSTRÓW WARCKI</t>
  </si>
  <si>
    <t>BUD.KOMORY ROZDZIELNI + PT15/92</t>
  </si>
  <si>
    <t>BUD.POMP.NA RZECE KIEŁBASCE</t>
  </si>
  <si>
    <t>BUD.MIESZK.A</t>
  </si>
  <si>
    <t>SIEĆ WODY PITNEJ OSTRÓW WARCKI</t>
  </si>
  <si>
    <t>DROGI I PLACE WZDŁUŻ RUROC.PULPY POP.</t>
  </si>
  <si>
    <t>URZĄDZENIA TERENU</t>
  </si>
  <si>
    <t>ZBIORNIK ŻERONICE NA RZ. TELESZYNA</t>
  </si>
  <si>
    <t>BUD.PIĘTRZĄCE NA RZ. KIEŁBASCE I ŻERONIC</t>
  </si>
  <si>
    <t>DOPROWADZENIE WODY POWIERZCH.</t>
  </si>
  <si>
    <t>OBIEG CHŁODZĄCY OSTRÓW WARCKI</t>
  </si>
  <si>
    <t>OCZYSZCZALNIA ŚCIEKÓW OSTRÓW WARCKI</t>
  </si>
  <si>
    <t>LINIA ZASILAJĄCA  Ostrów Warcki z GPZ Dobra</t>
  </si>
  <si>
    <t>OŚWIETLENIE ZEWNĘTRZNE POMPOWNI</t>
  </si>
  <si>
    <t>OGRODZENIE POMPOWNI OSTRÓW WARCKI</t>
  </si>
  <si>
    <t>ROZDZ.OSTRÓW WARCKI</t>
  </si>
  <si>
    <t>TRANSFORMATORY SZT. 3 MIŁKOWICE</t>
  </si>
  <si>
    <t>SUWNICA JEDNOBELKOWA Z NAPĘDEM RĘCZNYM</t>
  </si>
  <si>
    <t>KONTENER (MIŁKOWICE II)</t>
  </si>
  <si>
    <t>UKŁAD POMIAROWY NA KANALE MIŁKOWICE</t>
  </si>
  <si>
    <t>KONTENER (TELESZYNA)</t>
  </si>
  <si>
    <t>STUDNIA POMIAROWA  (TELESZYNA)</t>
  </si>
  <si>
    <t>WCIĄGNIK ELEKTRYCZNY UDŹWIG Q=7,0T</t>
  </si>
  <si>
    <t>Układ Chłodzenia  PAK CCGT</t>
  </si>
  <si>
    <t>ŚRODKI TRWAŁE</t>
  </si>
  <si>
    <t>NIERUCHOMOŚCI</t>
  </si>
  <si>
    <t>Lp.</t>
  </si>
  <si>
    <t>Gmina</t>
  </si>
  <si>
    <t>Obręb</t>
  </si>
  <si>
    <t>Nr obrębu</t>
  </si>
  <si>
    <t>Nr nieruch.</t>
  </si>
  <si>
    <t>Nr KW.</t>
  </si>
  <si>
    <t>Użytek, klasoużytek</t>
  </si>
  <si>
    <t>Powierzchnia [ha]</t>
  </si>
  <si>
    <t>Typ ewid.</t>
  </si>
  <si>
    <t>zaświadczenie mpzp</t>
  </si>
  <si>
    <t>czy działka jest objęta mpzp</t>
  </si>
  <si>
    <t>kierunek mpzp</t>
  </si>
  <si>
    <t>Nazwa</t>
  </si>
  <si>
    <t>Nr skł.</t>
  </si>
  <si>
    <t>Podnr skł.</t>
  </si>
  <si>
    <t>ID nier.</t>
  </si>
  <si>
    <t>Nr aktu/decyzji</t>
  </si>
  <si>
    <t>Czy na gruncie znajdują się naniesienia? Co to dokładnie jest?</t>
  </si>
  <si>
    <t>Kiedy zostały wzniesione naniesienia znajdujące się na gruncie?</t>
  </si>
  <si>
    <t>Czy naniesienia znajdujące się na gruncie były modernizowane?</t>
  </si>
  <si>
    <t>Nr Środka Trwałego</t>
  </si>
  <si>
    <t>Wartość Środków Trwałych</t>
  </si>
  <si>
    <t>Powierzchnia m2</t>
  </si>
  <si>
    <t>Cena za m2</t>
  </si>
  <si>
    <t>1.</t>
  </si>
  <si>
    <t>Przykona</t>
  </si>
  <si>
    <t>Laski</t>
  </si>
  <si>
    <t>0013</t>
  </si>
  <si>
    <t>101</t>
  </si>
  <si>
    <t>KN1T/00033512/1</t>
  </si>
  <si>
    <t>Tr</t>
  </si>
  <si>
    <t>GRUW</t>
  </si>
  <si>
    <t>tak</t>
  </si>
  <si>
    <t>teren łąk i pastwisk, użytków zielonych, zieleni niskiej oraz utworzonych ciągów dojazdowych i spacerowych wzdłuż cieków wodnych (RZ)</t>
  </si>
  <si>
    <t>kanał Teleszyny</t>
  </si>
  <si>
    <t>1000070</t>
  </si>
  <si>
    <t>0000</t>
  </si>
  <si>
    <t>200021</t>
  </si>
  <si>
    <t>GKG.III.7212-3/97</t>
  </si>
  <si>
    <t xml:space="preserve">NIE, grunt w bezpośrednim sąsiedztwie Kanału Kiełbaska, SMT 997 </t>
  </si>
  <si>
    <t>Brak</t>
  </si>
  <si>
    <t>2.</t>
  </si>
  <si>
    <t>102</t>
  </si>
  <si>
    <t>200022</t>
  </si>
  <si>
    <t>3.</t>
  </si>
  <si>
    <t>103</t>
  </si>
  <si>
    <t>200023</t>
  </si>
  <si>
    <t xml:space="preserve">NIE, grunt w sąsiedztwie Kanału Kiełbaska, SMT 997 </t>
  </si>
  <si>
    <t>4.</t>
  </si>
  <si>
    <t>100/1</t>
  </si>
  <si>
    <t>W</t>
  </si>
  <si>
    <t>teren wód powierzchniowych śródlądowych (1WS);
teren infrastruktury technicznej - elektroenergetyka (2E)</t>
  </si>
  <si>
    <t>200024</t>
  </si>
  <si>
    <t>TAK, Kanał Kiełbaska, SMT 997 Doprowadzenie wód powierzchniowych</t>
  </si>
  <si>
    <t>5.</t>
  </si>
  <si>
    <t>451</t>
  </si>
  <si>
    <t>200030</t>
  </si>
  <si>
    <t xml:space="preserve">NIE, grunt w sąsiedztwie Kanału Kiełbaska i działki 102, SMT 997 </t>
  </si>
  <si>
    <t>6.</t>
  </si>
  <si>
    <t>Warta</t>
  </si>
  <si>
    <t>Ostrów Warcki</t>
  </si>
  <si>
    <t>0032</t>
  </si>
  <si>
    <t>60/10</t>
  </si>
  <si>
    <t>SR1S/00053601/3</t>
  </si>
  <si>
    <t>nie</t>
  </si>
  <si>
    <t>-</t>
  </si>
  <si>
    <t>kanał</t>
  </si>
  <si>
    <t>1000059</t>
  </si>
  <si>
    <t>200402</t>
  </si>
  <si>
    <t>OGIII7224/98/92/94</t>
  </si>
  <si>
    <t>TAK, Ogrodzenie terenu i brama wjazdowa z drogą na Pompownię Ostrów Warcki, SMT 1023</t>
  </si>
  <si>
    <t xml:space="preserve"> 08.06.1990r.</t>
  </si>
  <si>
    <t>7.</t>
  </si>
  <si>
    <t>60/12</t>
  </si>
  <si>
    <t>200403</t>
  </si>
  <si>
    <t>TAK, działka w sąsiedztwie Pompowni Ostrów Warcki. W gruncie rurociągi fi 1200 doprowadzenia wody powierzchniowej SMT 997</t>
  </si>
  <si>
    <t>8.</t>
  </si>
  <si>
    <t>748/4</t>
  </si>
  <si>
    <t>200404</t>
  </si>
  <si>
    <t>TAK, na działce budynek Komory rozdzielczej, SMT 909 oraz Kontener z układem pomiarowym SMT 1001291 i 1001292 oraz SMT 997 Rurociąg fi 1200 (Doprowadzenie wody pow.) oraz Linia napowietrzna SMT 1005</t>
  </si>
  <si>
    <t>08.06.1990, 30.07.2003, 31.01.2003, 20.04.1989, 08.06.1990</t>
  </si>
  <si>
    <t>9.</t>
  </si>
  <si>
    <t>749/3</t>
  </si>
  <si>
    <t>200405</t>
  </si>
  <si>
    <t>TAK, na działce Budynek pompowni SMT 908, obieg chłodzący SMT 998, Oświetlenie pompowni SMT 1015, Ogrodzenie pompowni SMT 1023, Oczyszczalnia ścieków SMT 1003, SMT 997 doprowadzenie wody pow. oraz zbiornik odwadniający z systemem czyszczenia krat.</t>
  </si>
  <si>
    <t>08.06.1990, 08.06.1990, 08.06.1990, 08.06.1990, 08.06.1990, 20.04.1989</t>
  </si>
  <si>
    <t>TAK, Budynek pompowni</t>
  </si>
  <si>
    <t>10.</t>
  </si>
  <si>
    <t>62/5</t>
  </si>
  <si>
    <t>SR1S/00053602/0</t>
  </si>
  <si>
    <t>200406</t>
  </si>
  <si>
    <t>NIE, teren Pompowni Ostrów Warcki, w sąsiedztwie bramy wjazdowe na teren Pompowni</t>
  </si>
  <si>
    <t>11.</t>
  </si>
  <si>
    <t>62/6</t>
  </si>
  <si>
    <t>200407</t>
  </si>
  <si>
    <t>12.</t>
  </si>
  <si>
    <t>62/7</t>
  </si>
  <si>
    <t>200408</t>
  </si>
  <si>
    <t>13.</t>
  </si>
  <si>
    <t>681/7</t>
  </si>
  <si>
    <t>dr</t>
  </si>
  <si>
    <t>200409</t>
  </si>
  <si>
    <t>TAK, teren pompowni, droga dojazdowa na cały obszar Pompowni, oraz SMT 991 Urządzenie terenu</t>
  </si>
  <si>
    <t>14.</t>
  </si>
  <si>
    <t>750/4</t>
  </si>
  <si>
    <t>SR1S/00053603/7</t>
  </si>
  <si>
    <t>200410</t>
  </si>
  <si>
    <t>TAK, teren pompowni, drogi dojazdowe do studni głebinowych, studnie głębinowe oraz Linia napowietrzna SMT 1005</t>
  </si>
  <si>
    <t>15.</t>
  </si>
  <si>
    <t>3/8</t>
  </si>
  <si>
    <t>SR1S/00030633/9</t>
  </si>
  <si>
    <t>LsVI</t>
  </si>
  <si>
    <t>GRWŁ</t>
  </si>
  <si>
    <t>1000012</t>
  </si>
  <si>
    <t>200411</t>
  </si>
  <si>
    <t>AN Rep.A nr 14886/90</t>
  </si>
  <si>
    <t>TAK, działka w sąsiedztwie drogi Dobra-Sieradz, pod którą biegnie przecisk rur fi 1200, doprowadzenie wody pow. SMT 997</t>
  </si>
  <si>
    <t>16.</t>
  </si>
  <si>
    <t>0018</t>
  </si>
  <si>
    <t xml:space="preserve">      49/2</t>
  </si>
  <si>
    <t>tereny wód otwartych (W);
tereny łąk i pastwisk, użytków zielonych, zieleni niskiej oraz utworzonych ciągów dojazdowych i spacerowych wzdłuż cieków wodnych (ZN)</t>
  </si>
  <si>
    <t>kanał Teleszyna</t>
  </si>
  <si>
    <t>201246</t>
  </si>
  <si>
    <t>TAK, SMT 997 Doprowadzenie wody pow. (Kanał Kiełbaska)</t>
  </si>
  <si>
    <t>17.</t>
  </si>
  <si>
    <t xml:space="preserve">     248/2</t>
  </si>
  <si>
    <t>tereny łąk i pastwisk, użytków zielonych, zieleni niskiej oraz utworzonych ciągów dojazdowych i spacerowych wzdłuż cieków wodnych (ZN)</t>
  </si>
  <si>
    <t>201248</t>
  </si>
  <si>
    <t>NIE, działka w sąsiedztwie Kanału Kiełbaska, W bezpośrednim sąsiedztwie drogi j.w.</t>
  </si>
  <si>
    <t>18.</t>
  </si>
  <si>
    <t xml:space="preserve">     248/3</t>
  </si>
  <si>
    <t>201249</t>
  </si>
  <si>
    <t>19.</t>
  </si>
  <si>
    <t>Dobra</t>
  </si>
  <si>
    <t>Stefanów</t>
  </si>
  <si>
    <t>0027</t>
  </si>
  <si>
    <t>105/1</t>
  </si>
  <si>
    <t>KN1T/00004806/7</t>
  </si>
  <si>
    <t>ŁV, W-ŁV</t>
  </si>
  <si>
    <t>zbiornik Żeronice</t>
  </si>
  <si>
    <t>1000063</t>
  </si>
  <si>
    <t>200138</t>
  </si>
  <si>
    <t>GKG.III.7212-70/94</t>
  </si>
  <si>
    <t>NIE, działka w sąsiedztwie drogi Turek-Sieradz, przy zbiorniku Żeronice</t>
  </si>
  <si>
    <t>20.</t>
  </si>
  <si>
    <t>119/1</t>
  </si>
  <si>
    <t>ŁV</t>
  </si>
  <si>
    <t>200139</t>
  </si>
  <si>
    <t>NIE, działka w sąsiedztwie przy zbiorniku Żeronice</t>
  </si>
  <si>
    <t>21.</t>
  </si>
  <si>
    <t>119/2</t>
  </si>
  <si>
    <t>200140</t>
  </si>
  <si>
    <t>22.</t>
  </si>
  <si>
    <t>121/2</t>
  </si>
  <si>
    <t>200141</t>
  </si>
  <si>
    <t>23.</t>
  </si>
  <si>
    <t>127</t>
  </si>
  <si>
    <t>Lzr-ŁV, ŁV</t>
  </si>
  <si>
    <t>200144</t>
  </si>
  <si>
    <t>24.</t>
  </si>
  <si>
    <t>136/1</t>
  </si>
  <si>
    <t>200145</t>
  </si>
  <si>
    <t>25.</t>
  </si>
  <si>
    <t>137/1</t>
  </si>
  <si>
    <t>200146</t>
  </si>
  <si>
    <t>26.</t>
  </si>
  <si>
    <t>118/1</t>
  </si>
  <si>
    <t>200147</t>
  </si>
  <si>
    <t>27.</t>
  </si>
  <si>
    <t>120/1</t>
  </si>
  <si>
    <t>200148</t>
  </si>
  <si>
    <t>28.</t>
  </si>
  <si>
    <t>120/2</t>
  </si>
  <si>
    <t>200149</t>
  </si>
  <si>
    <t>29.</t>
  </si>
  <si>
    <t>108</t>
  </si>
  <si>
    <t>RV, RVI</t>
  </si>
  <si>
    <t>200150</t>
  </si>
  <si>
    <t>30.</t>
  </si>
  <si>
    <t>122/1</t>
  </si>
  <si>
    <t>200157</t>
  </si>
  <si>
    <t>31.</t>
  </si>
  <si>
    <t>118/4</t>
  </si>
  <si>
    <t>200158</t>
  </si>
  <si>
    <t>32.</t>
  </si>
  <si>
    <t>118/5</t>
  </si>
  <si>
    <t>200159</t>
  </si>
  <si>
    <t>33.</t>
  </si>
  <si>
    <t>124</t>
  </si>
  <si>
    <t>Lz-ŁV</t>
  </si>
  <si>
    <t>200161</t>
  </si>
  <si>
    <t>34.</t>
  </si>
  <si>
    <t>111/3</t>
  </si>
  <si>
    <t>KN1T/00029494/7</t>
  </si>
  <si>
    <t>RV</t>
  </si>
  <si>
    <t>1000013</t>
  </si>
  <si>
    <t>200168</t>
  </si>
  <si>
    <t>AN Rep.A nr 4577/94</t>
  </si>
  <si>
    <t>NIE, działka wzdłuż kanału Teleszyna</t>
  </si>
  <si>
    <t>35.</t>
  </si>
  <si>
    <t>Zaspy Miłkowskie</t>
  </si>
  <si>
    <t>0054</t>
  </si>
  <si>
    <t xml:space="preserve">     179/2</t>
  </si>
  <si>
    <t>SR1S/00055532/2</t>
  </si>
  <si>
    <t>1006036</t>
  </si>
  <si>
    <t>200822</t>
  </si>
  <si>
    <t>AN 9305/2011</t>
  </si>
  <si>
    <t>NIE, działka w sąsiedztwie Kanału Teleszyna</t>
  </si>
  <si>
    <t>36.</t>
  </si>
  <si>
    <t>Żeronice</t>
  </si>
  <si>
    <t>0035</t>
  </si>
  <si>
    <t>160/1</t>
  </si>
  <si>
    <t>Ws</t>
  </si>
  <si>
    <t>200162</t>
  </si>
  <si>
    <t>NIE, działka przy drodze w okolicy  zbiornika Żeronice</t>
  </si>
  <si>
    <t>37.</t>
  </si>
  <si>
    <t>162/1</t>
  </si>
  <si>
    <t>200163</t>
  </si>
  <si>
    <t>38.</t>
  </si>
  <si>
    <t>163/1</t>
  </si>
  <si>
    <t>200164</t>
  </si>
  <si>
    <t>39.</t>
  </si>
  <si>
    <t>164/1</t>
  </si>
  <si>
    <t>200165</t>
  </si>
  <si>
    <t>40.</t>
  </si>
  <si>
    <t>241/1</t>
  </si>
  <si>
    <t>200166</t>
  </si>
  <si>
    <t>41.</t>
  </si>
  <si>
    <t xml:space="preserve">       161</t>
  </si>
  <si>
    <t>KN1T/00063208/6</t>
  </si>
  <si>
    <t>4000000030</t>
  </si>
  <si>
    <t>201264</t>
  </si>
  <si>
    <t>SN-V.752.254.2024.4</t>
  </si>
  <si>
    <t>42.</t>
  </si>
  <si>
    <t>Turek</t>
  </si>
  <si>
    <t>Żuki</t>
  </si>
  <si>
    <t>0022</t>
  </si>
  <si>
    <t>178/10</t>
  </si>
  <si>
    <t>KN1T/00030358/2</t>
  </si>
  <si>
    <t>Ba</t>
  </si>
  <si>
    <t>1000068</t>
  </si>
  <si>
    <t>200178</t>
  </si>
  <si>
    <t>GKG.III.7212-88/94</t>
  </si>
  <si>
    <t>43.</t>
  </si>
  <si>
    <t>178/14</t>
  </si>
  <si>
    <t>teren El. Adamów</t>
  </si>
  <si>
    <t>200181</t>
  </si>
  <si>
    <t>44.</t>
  </si>
  <si>
    <t>178/4</t>
  </si>
  <si>
    <t>składowisko popiołu</t>
  </si>
  <si>
    <t>200182</t>
  </si>
  <si>
    <t>45.</t>
  </si>
  <si>
    <t>178/5</t>
  </si>
  <si>
    <t>200183</t>
  </si>
  <si>
    <t xml:space="preserve">TAK, SMT 997 Doprowadzenie wody pow. (Kanał Kiełbaska), SMT 910 Budynek Pompowni Kiełbaska, SMT 990 Drogi i place wzdłuż rurociągów, </t>
  </si>
  <si>
    <t xml:space="preserve">31.12.1964, 31.08.1964, 31.12.1986 </t>
  </si>
  <si>
    <t>TAK, Budynek i Kanał</t>
  </si>
  <si>
    <t>46.</t>
  </si>
  <si>
    <t>178/9</t>
  </si>
  <si>
    <t>200184</t>
  </si>
  <si>
    <t>47.</t>
  </si>
  <si>
    <t xml:space="preserve">    178/18</t>
  </si>
  <si>
    <t>201262</t>
  </si>
  <si>
    <t>48.</t>
  </si>
  <si>
    <t xml:space="preserve">     178/7</t>
  </si>
  <si>
    <t>KN1T/00049378/4</t>
  </si>
  <si>
    <t>dz. zabudowana rurociągiem odpopielania</t>
  </si>
  <si>
    <t>1005334</t>
  </si>
  <si>
    <t>200810</t>
  </si>
  <si>
    <t>AN Rep.A nr 5834/2010</t>
  </si>
  <si>
    <t>TAK, Kanał Kiełbaska, SMT 997 Doprowadzenie wód pow.</t>
  </si>
  <si>
    <t>TAK</t>
  </si>
  <si>
    <t>49.</t>
  </si>
  <si>
    <t>1/1</t>
  </si>
  <si>
    <t>KN1T/00004808/1</t>
  </si>
  <si>
    <t>decyzja o nabyciu UW GN-II.752.75.2024.PJ (art.200 Ugn)</t>
  </si>
  <si>
    <t xml:space="preserve">TAK, Rurociąg fi 1200, SMT 997 Doprowadzenie wody pow. </t>
  </si>
  <si>
    <t>50.</t>
  </si>
  <si>
    <t>3/1</t>
  </si>
  <si>
    <t>51.</t>
  </si>
  <si>
    <t>6/1</t>
  </si>
  <si>
    <t>52.</t>
  </si>
  <si>
    <t>17/1</t>
  </si>
  <si>
    <t>53.</t>
  </si>
  <si>
    <t>20/1</t>
  </si>
  <si>
    <t>54.</t>
  </si>
  <si>
    <t>23/1</t>
  </si>
  <si>
    <t>55.</t>
  </si>
  <si>
    <t>29/1</t>
  </si>
  <si>
    <t>56.</t>
  </si>
  <si>
    <t>32/1</t>
  </si>
  <si>
    <t>57.</t>
  </si>
  <si>
    <t>35/1</t>
  </si>
  <si>
    <t>58.</t>
  </si>
  <si>
    <t>44/1</t>
  </si>
  <si>
    <t>59.</t>
  </si>
  <si>
    <t>45/1</t>
  </si>
  <si>
    <t>60.</t>
  </si>
  <si>
    <t>56/1</t>
  </si>
  <si>
    <t>61.</t>
  </si>
  <si>
    <t>60/1</t>
  </si>
  <si>
    <t>62.</t>
  </si>
  <si>
    <t>63/1</t>
  </si>
  <si>
    <t xml:space="preserve">NIE, działka blisko Rurociągu fi 1200, SMT 997 Doprowadzenie wody pow. </t>
  </si>
  <si>
    <t>63.</t>
  </si>
  <si>
    <t>decyzja o nabyciu UW GN-II.752.74.2024.PJ (art.200 Ugn)</t>
  </si>
  <si>
    <t>64.</t>
  </si>
  <si>
    <t>179/1</t>
  </si>
  <si>
    <t>65.</t>
  </si>
  <si>
    <t>179/3</t>
  </si>
  <si>
    <t>66.</t>
  </si>
  <si>
    <t>206</t>
  </si>
  <si>
    <r>
      <rPr>
        <sz val="12"/>
        <color theme="5"/>
        <rFont val="Calibri"/>
        <family val="2"/>
        <scheme val="minor"/>
      </rPr>
      <t>909
1001291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5"/>
        <rFont val="Calibri"/>
        <family val="2"/>
        <scheme val="minor"/>
      </rPr>
      <t>1001292</t>
    </r>
    <r>
      <rPr>
        <sz val="12"/>
        <color theme="1"/>
        <rFont val="Calibri"/>
        <family val="2"/>
        <scheme val="minor"/>
      </rPr>
      <t xml:space="preserve">
997
</t>
    </r>
    <r>
      <rPr>
        <sz val="12"/>
        <color theme="5"/>
        <rFont val="Calibri"/>
        <family val="2"/>
        <scheme val="minor"/>
      </rPr>
      <t>1005</t>
    </r>
  </si>
  <si>
    <r>
      <rPr>
        <sz val="12"/>
        <color theme="5"/>
        <rFont val="Calibri"/>
        <family val="2"/>
        <scheme val="minor"/>
      </rPr>
      <t xml:space="preserve">908
998
1015
</t>
    </r>
    <r>
      <rPr>
        <sz val="12"/>
        <color theme="1"/>
        <rFont val="Calibri"/>
        <family val="2"/>
        <scheme val="minor"/>
      </rPr>
      <t>1023
997
1003</t>
    </r>
  </si>
  <si>
    <r>
      <t xml:space="preserve">997
</t>
    </r>
    <r>
      <rPr>
        <sz val="12"/>
        <color theme="5"/>
        <rFont val="Calibri"/>
        <family val="2"/>
        <scheme val="minor"/>
      </rPr>
      <t>910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5"/>
        <rFont val="Calibri"/>
        <family val="2"/>
        <scheme val="minor"/>
      </rPr>
      <t>990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</si>
</sst>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00"/>
    <numFmt numFmtId="167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9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7" fontId="11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6" fontId="14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164" fontId="16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164" fontId="0" fillId="0" borderId="0" xfId="1" applyFont="1" applyFill="1" applyBorder="1"/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0" xfId="0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right" vertical="center"/>
    </xf>
    <xf numFmtId="4" fontId="0" fillId="0" borderId="0" xfId="0" applyNumberFormat="1" applyFill="1" applyBorder="1"/>
    <xf numFmtId="165" fontId="0" fillId="0" borderId="0" xfId="0" applyNumberFormat="1" applyFill="1" applyBorder="1"/>
    <xf numFmtId="0" fontId="2" fillId="0" borderId="0" xfId="0" applyFont="1" applyBorder="1" applyAlignment="1">
      <alignment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1"/>
  <sheetViews>
    <sheetView tabSelected="1" topLeftCell="A54" zoomScale="50" zoomScaleNormal="50" workbookViewId="0">
      <selection activeCell="G128" sqref="G128"/>
    </sheetView>
  </sheetViews>
  <sheetFormatPr defaultRowHeight="14.5" x14ac:dyDescent="0.35"/>
  <cols>
    <col min="1" max="1" width="27.36328125" customWidth="1"/>
    <col min="2" max="2" width="28.54296875" customWidth="1"/>
    <col min="3" max="3" width="47.90625" customWidth="1"/>
    <col min="4" max="4" width="25.54296875" customWidth="1"/>
    <col min="5" max="5" width="17.36328125" customWidth="1"/>
    <col min="6" max="6" width="21.08984375" customWidth="1"/>
    <col min="7" max="7" width="16.08984375" customWidth="1"/>
    <col min="8" max="8" width="15.90625" customWidth="1"/>
    <col min="9" max="9" width="9.54296875" customWidth="1"/>
    <col min="10" max="16" width="8.7265625" hidden="1" customWidth="1"/>
    <col min="17" max="17" width="25.54296875" customWidth="1"/>
    <col min="18" max="21" width="8.7265625" hidden="1" customWidth="1"/>
    <col min="22" max="22" width="6.26953125" hidden="1" customWidth="1"/>
    <col min="23" max="23" width="16.36328125" customWidth="1"/>
    <col min="24" max="24" width="8.7265625" hidden="1" customWidth="1"/>
    <col min="25" max="25" width="26.453125" customWidth="1"/>
  </cols>
  <sheetData>
    <row r="1" spans="1:7" x14ac:dyDescent="0.35">
      <c r="A1" t="s">
        <v>26</v>
      </c>
    </row>
    <row r="2" spans="1:7" ht="15" thickBot="1" x14ac:dyDescent="0.4">
      <c r="A2" t="s">
        <v>27</v>
      </c>
    </row>
    <row r="3" spans="1:7" ht="15" thickBot="1" x14ac:dyDescent="0.4">
      <c r="A3" s="1" t="s">
        <v>0</v>
      </c>
      <c r="B3" s="2" t="s">
        <v>1</v>
      </c>
      <c r="C3" s="3" t="s">
        <v>2</v>
      </c>
      <c r="D3" s="39"/>
      <c r="E3" s="40"/>
      <c r="F3" s="41"/>
      <c r="G3" s="42"/>
    </row>
    <row r="4" spans="1:7" ht="15" thickBot="1" x14ac:dyDescent="0.4">
      <c r="A4" s="4">
        <v>908</v>
      </c>
      <c r="B4" s="5">
        <v>33032</v>
      </c>
      <c r="C4" s="6" t="s">
        <v>3</v>
      </c>
      <c r="D4" s="43"/>
      <c r="E4" s="44"/>
      <c r="F4" s="45"/>
      <c r="G4" s="45"/>
    </row>
    <row r="5" spans="1:7" ht="15" thickBot="1" x14ac:dyDescent="0.4">
      <c r="A5" s="4">
        <v>909</v>
      </c>
      <c r="B5" s="5">
        <v>33032</v>
      </c>
      <c r="C5" s="6" t="s">
        <v>4</v>
      </c>
      <c r="D5" s="43"/>
      <c r="E5" s="44"/>
      <c r="F5" s="45"/>
      <c r="G5" s="45"/>
    </row>
    <row r="6" spans="1:7" ht="15" thickBot="1" x14ac:dyDescent="0.4">
      <c r="A6" s="4">
        <v>910</v>
      </c>
      <c r="B6" s="5">
        <v>23620</v>
      </c>
      <c r="C6" s="6" t="s">
        <v>5</v>
      </c>
      <c r="D6" s="43"/>
      <c r="E6" s="44"/>
      <c r="F6" s="45"/>
      <c r="G6" s="45"/>
    </row>
    <row r="7" spans="1:7" ht="15" thickBot="1" x14ac:dyDescent="0.4">
      <c r="A7" s="4">
        <v>943</v>
      </c>
      <c r="B7" s="5">
        <v>33032</v>
      </c>
      <c r="C7" s="6" t="s">
        <v>6</v>
      </c>
      <c r="D7" s="43"/>
      <c r="E7" s="44"/>
      <c r="F7" s="45"/>
      <c r="G7" s="45"/>
    </row>
    <row r="8" spans="1:7" ht="15" thickBot="1" x14ac:dyDescent="0.4">
      <c r="A8" s="4">
        <v>981</v>
      </c>
      <c r="B8" s="5">
        <v>33032</v>
      </c>
      <c r="C8" s="6" t="s">
        <v>7</v>
      </c>
      <c r="D8" s="43"/>
      <c r="E8" s="44"/>
      <c r="F8" s="45"/>
      <c r="G8" s="45"/>
    </row>
    <row r="9" spans="1:7" ht="15" thickBot="1" x14ac:dyDescent="0.4">
      <c r="A9" s="4">
        <v>990</v>
      </c>
      <c r="B9" s="5">
        <v>31777</v>
      </c>
      <c r="C9" s="6" t="s">
        <v>8</v>
      </c>
      <c r="D9" s="43"/>
      <c r="E9" s="44"/>
      <c r="F9" s="45"/>
      <c r="G9" s="45"/>
    </row>
    <row r="10" spans="1:7" ht="15" thickBot="1" x14ac:dyDescent="0.4">
      <c r="A10" s="4">
        <v>991</v>
      </c>
      <c r="B10" s="5">
        <v>33032</v>
      </c>
      <c r="C10" s="6" t="s">
        <v>9</v>
      </c>
      <c r="D10" s="43"/>
      <c r="E10" s="44"/>
      <c r="F10" s="45"/>
      <c r="G10" s="45"/>
    </row>
    <row r="11" spans="1:7" ht="15" thickBot="1" x14ac:dyDescent="0.4">
      <c r="A11" s="4">
        <v>995</v>
      </c>
      <c r="B11" s="5">
        <v>28490</v>
      </c>
      <c r="C11" s="6" t="s">
        <v>10</v>
      </c>
      <c r="D11" s="43"/>
      <c r="E11" s="44"/>
      <c r="F11" s="45"/>
      <c r="G11" s="45"/>
    </row>
    <row r="12" spans="1:7" ht="15" thickBot="1" x14ac:dyDescent="0.4">
      <c r="A12" s="4">
        <v>996</v>
      </c>
      <c r="B12" s="5">
        <v>28490</v>
      </c>
      <c r="C12" s="6" t="s">
        <v>11</v>
      </c>
      <c r="D12" s="43"/>
      <c r="E12" s="44"/>
      <c r="F12" s="45"/>
      <c r="G12" s="45"/>
    </row>
    <row r="13" spans="1:7" ht="15" thickBot="1" x14ac:dyDescent="0.4">
      <c r="A13" s="4">
        <v>997</v>
      </c>
      <c r="B13" s="5">
        <v>32618</v>
      </c>
      <c r="C13" s="6" t="s">
        <v>12</v>
      </c>
      <c r="D13" s="43"/>
      <c r="E13" s="44"/>
      <c r="F13" s="45"/>
      <c r="G13" s="45"/>
    </row>
    <row r="14" spans="1:7" ht="15" thickBot="1" x14ac:dyDescent="0.4">
      <c r="A14" s="4">
        <v>998</v>
      </c>
      <c r="B14" s="5">
        <v>33032</v>
      </c>
      <c r="C14" s="6" t="s">
        <v>13</v>
      </c>
      <c r="D14" s="43"/>
      <c r="E14" s="44"/>
      <c r="F14" s="45"/>
      <c r="G14" s="45"/>
    </row>
    <row r="15" spans="1:7" ht="15" thickBot="1" x14ac:dyDescent="0.4">
      <c r="A15" s="4">
        <v>1003</v>
      </c>
      <c r="B15" s="5">
        <v>33032</v>
      </c>
      <c r="C15" s="6" t="s">
        <v>14</v>
      </c>
      <c r="D15" s="43"/>
      <c r="E15" s="44"/>
      <c r="F15" s="45"/>
      <c r="G15" s="45"/>
    </row>
    <row r="16" spans="1:7" ht="15" thickBot="1" x14ac:dyDescent="0.4">
      <c r="A16" s="4">
        <v>1005</v>
      </c>
      <c r="B16" s="5">
        <v>33032</v>
      </c>
      <c r="C16" s="6" t="s">
        <v>15</v>
      </c>
      <c r="D16" s="43"/>
      <c r="E16" s="44"/>
      <c r="F16" s="45"/>
      <c r="G16" s="45"/>
    </row>
    <row r="17" spans="1:7" ht="15" thickBot="1" x14ac:dyDescent="0.4">
      <c r="A17" s="4">
        <v>1015</v>
      </c>
      <c r="B17" s="5">
        <v>33032</v>
      </c>
      <c r="C17" s="6" t="s">
        <v>16</v>
      </c>
      <c r="D17" s="43"/>
      <c r="E17" s="44"/>
      <c r="F17" s="45"/>
      <c r="G17" s="45"/>
    </row>
    <row r="18" spans="1:7" ht="15" thickBot="1" x14ac:dyDescent="0.4">
      <c r="A18" s="4">
        <v>1023</v>
      </c>
      <c r="B18" s="5">
        <v>33032</v>
      </c>
      <c r="C18" s="6" t="s">
        <v>17</v>
      </c>
      <c r="D18" s="43"/>
      <c r="E18" s="44"/>
      <c r="F18" s="45"/>
      <c r="G18" s="45"/>
    </row>
    <row r="19" spans="1:7" ht="15" thickBot="1" x14ac:dyDescent="0.4">
      <c r="A19" s="4">
        <v>1129</v>
      </c>
      <c r="B19" s="5">
        <v>33032</v>
      </c>
      <c r="C19" s="6" t="s">
        <v>18</v>
      </c>
      <c r="D19" s="43"/>
      <c r="E19" s="44"/>
      <c r="F19" s="45"/>
      <c r="G19" s="45"/>
    </row>
    <row r="20" spans="1:7" ht="15" thickBot="1" x14ac:dyDescent="0.4">
      <c r="A20" s="4">
        <v>1201</v>
      </c>
      <c r="B20" s="5">
        <v>33032</v>
      </c>
      <c r="C20" s="6" t="s">
        <v>19</v>
      </c>
      <c r="D20" s="43"/>
      <c r="E20" s="44"/>
      <c r="F20" s="45"/>
      <c r="G20" s="45"/>
    </row>
    <row r="21" spans="1:7" ht="15" thickBot="1" x14ac:dyDescent="0.4">
      <c r="A21" s="4">
        <v>1224</v>
      </c>
      <c r="B21" s="5">
        <v>28490</v>
      </c>
      <c r="C21" s="6" t="s">
        <v>20</v>
      </c>
      <c r="D21" s="43"/>
      <c r="E21" s="44"/>
      <c r="F21" s="45"/>
      <c r="G21" s="45"/>
    </row>
    <row r="22" spans="1:7" ht="15" thickBot="1" x14ac:dyDescent="0.4">
      <c r="A22" s="4">
        <v>1001291</v>
      </c>
      <c r="B22" s="5">
        <v>37873</v>
      </c>
      <c r="C22" s="6" t="s">
        <v>21</v>
      </c>
      <c r="D22" s="43"/>
      <c r="E22" s="44"/>
      <c r="F22" s="45"/>
      <c r="G22" s="45"/>
    </row>
    <row r="23" spans="1:7" ht="15" thickBot="1" x14ac:dyDescent="0.4">
      <c r="A23" s="4">
        <v>1001292</v>
      </c>
      <c r="B23" s="5">
        <v>37873</v>
      </c>
      <c r="C23" s="6" t="s">
        <v>22</v>
      </c>
      <c r="D23" s="43"/>
      <c r="E23" s="44"/>
      <c r="F23" s="45"/>
      <c r="G23" s="45"/>
    </row>
    <row r="24" spans="1:7" ht="15" thickBot="1" x14ac:dyDescent="0.4">
      <c r="A24" s="4">
        <v>1001997</v>
      </c>
      <c r="B24" s="5">
        <v>38716</v>
      </c>
      <c r="C24" s="6" t="s">
        <v>23</v>
      </c>
      <c r="D24" s="43"/>
      <c r="E24" s="44"/>
      <c r="F24" s="45"/>
      <c r="G24" s="45"/>
    </row>
    <row r="25" spans="1:7" ht="15" thickBot="1" x14ac:dyDescent="0.4">
      <c r="A25" s="4">
        <v>1002001</v>
      </c>
      <c r="B25" s="5">
        <v>38716</v>
      </c>
      <c r="C25" s="6" t="s">
        <v>24</v>
      </c>
      <c r="D25" s="43"/>
      <c r="E25" s="44"/>
      <c r="F25" s="45"/>
      <c r="G25" s="45"/>
    </row>
    <row r="26" spans="1:7" ht="15" thickBot="1" x14ac:dyDescent="0.4">
      <c r="A26" s="4">
        <v>1006696</v>
      </c>
      <c r="B26" s="5">
        <v>41212</v>
      </c>
      <c r="C26" s="6" t="s">
        <v>25</v>
      </c>
      <c r="D26" s="43"/>
      <c r="E26" s="44"/>
      <c r="F26" s="45"/>
      <c r="G26" s="45"/>
    </row>
    <row r="27" spans="1:7" x14ac:dyDescent="0.35">
      <c r="A27" s="46"/>
      <c r="B27" s="46"/>
      <c r="C27" s="46"/>
      <c r="D27" s="43"/>
      <c r="E27" s="44"/>
      <c r="F27" s="45"/>
      <c r="G27" s="45"/>
    </row>
    <row r="29" spans="1:7" hidden="1" x14ac:dyDescent="0.35">
      <c r="E29" s="8">
        <f>D27+E27</f>
        <v>0</v>
      </c>
    </row>
    <row r="30" spans="1:7" hidden="1" x14ac:dyDescent="0.35">
      <c r="E30" s="9">
        <v>3511642</v>
      </c>
    </row>
    <row r="31" spans="1:7" hidden="1" x14ac:dyDescent="0.35">
      <c r="E31" s="7">
        <f>F27+E30</f>
        <v>3511642</v>
      </c>
    </row>
    <row r="32" spans="1:7" hidden="1" x14ac:dyDescent="0.35">
      <c r="E32" s="8">
        <f>E31-E27</f>
        <v>3511642</v>
      </c>
    </row>
    <row r="33" spans="1:25" hidden="1" x14ac:dyDescent="0.35">
      <c r="E33" s="8">
        <f>E32*19%</f>
        <v>667211.98</v>
      </c>
    </row>
    <row r="34" spans="1:25" hidden="1" x14ac:dyDescent="0.35">
      <c r="E34" s="8">
        <f>E32*0.5%</f>
        <v>17558.21</v>
      </c>
    </row>
    <row r="35" spans="1:25" hidden="1" x14ac:dyDescent="0.35"/>
    <row r="36" spans="1:25" x14ac:dyDescent="0.35">
      <c r="A36" t="s">
        <v>28</v>
      </c>
    </row>
    <row r="38" spans="1:25" ht="66" customHeight="1" x14ac:dyDescent="0.35">
      <c r="A38" s="10" t="s">
        <v>29</v>
      </c>
      <c r="B38" s="13" t="s">
        <v>30</v>
      </c>
      <c r="C38" s="13" t="s">
        <v>31</v>
      </c>
      <c r="D38" s="13" t="s">
        <v>32</v>
      </c>
      <c r="E38" s="13" t="s">
        <v>33</v>
      </c>
      <c r="F38" s="13" t="s">
        <v>34</v>
      </c>
      <c r="G38" s="13" t="s">
        <v>35</v>
      </c>
      <c r="H38" s="13" t="s">
        <v>36</v>
      </c>
      <c r="I38" s="13" t="s">
        <v>37</v>
      </c>
      <c r="J38" s="13" t="s">
        <v>38</v>
      </c>
      <c r="K38" s="13" t="s">
        <v>39</v>
      </c>
      <c r="L38" s="13" t="s">
        <v>40</v>
      </c>
      <c r="M38" s="13" t="s">
        <v>41</v>
      </c>
      <c r="N38" s="13" t="s">
        <v>42</v>
      </c>
      <c r="O38" s="13" t="s">
        <v>43</v>
      </c>
      <c r="P38" s="13" t="s">
        <v>44</v>
      </c>
      <c r="Q38" s="13" t="s">
        <v>45</v>
      </c>
      <c r="R38" s="13" t="s">
        <v>46</v>
      </c>
      <c r="S38" s="13" t="s">
        <v>47</v>
      </c>
      <c r="T38" s="13" t="s">
        <v>48</v>
      </c>
      <c r="U38" s="13" t="s">
        <v>49</v>
      </c>
      <c r="V38" s="13" t="s">
        <v>50</v>
      </c>
      <c r="W38" s="13" t="s">
        <v>51</v>
      </c>
      <c r="X38" s="47" t="s">
        <v>52</v>
      </c>
      <c r="Y38" s="48"/>
    </row>
    <row r="39" spans="1:25" ht="35" customHeight="1" x14ac:dyDescent="0.35">
      <c r="A39" s="11" t="s">
        <v>53</v>
      </c>
      <c r="B39" s="14" t="s">
        <v>54</v>
      </c>
      <c r="C39" s="14" t="s">
        <v>55</v>
      </c>
      <c r="D39" s="14" t="s">
        <v>56</v>
      </c>
      <c r="E39" s="14" t="s">
        <v>57</v>
      </c>
      <c r="F39" s="14" t="s">
        <v>58</v>
      </c>
      <c r="G39" s="14" t="s">
        <v>59</v>
      </c>
      <c r="H39" s="15">
        <v>0.25</v>
      </c>
      <c r="I39" s="14" t="s">
        <v>60</v>
      </c>
      <c r="J39" s="14" t="s">
        <v>61</v>
      </c>
      <c r="K39" s="14" t="s">
        <v>61</v>
      </c>
      <c r="L39" s="16" t="s">
        <v>62</v>
      </c>
      <c r="M39" s="14" t="s">
        <v>63</v>
      </c>
      <c r="N39" s="14" t="s">
        <v>64</v>
      </c>
      <c r="O39" s="14" t="s">
        <v>65</v>
      </c>
      <c r="P39" s="14" t="s">
        <v>66</v>
      </c>
      <c r="Q39" s="14" t="s">
        <v>67</v>
      </c>
      <c r="R39" s="16" t="s">
        <v>68</v>
      </c>
      <c r="S39" s="14" t="s">
        <v>69</v>
      </c>
      <c r="T39" s="14" t="s">
        <v>69</v>
      </c>
      <c r="U39" s="14">
        <v>997</v>
      </c>
      <c r="V39" s="17">
        <v>2550000</v>
      </c>
      <c r="W39" s="14">
        <f>H39*10000</f>
        <v>2500</v>
      </c>
      <c r="X39" s="18">
        <f>3511642/275432</f>
        <v>12.749578843416886</v>
      </c>
      <c r="Y39" s="49"/>
    </row>
    <row r="40" spans="1:25" ht="35" customHeight="1" x14ac:dyDescent="0.35">
      <c r="A40" s="11" t="s">
        <v>70</v>
      </c>
      <c r="B40" s="14" t="s">
        <v>54</v>
      </c>
      <c r="C40" s="14" t="s">
        <v>55</v>
      </c>
      <c r="D40" s="14" t="s">
        <v>56</v>
      </c>
      <c r="E40" s="14" t="s">
        <v>71</v>
      </c>
      <c r="F40" s="14" t="s">
        <v>58</v>
      </c>
      <c r="G40" s="14" t="s">
        <v>59</v>
      </c>
      <c r="H40" s="15">
        <v>1.77</v>
      </c>
      <c r="I40" s="14" t="s">
        <v>60</v>
      </c>
      <c r="J40" s="14" t="s">
        <v>61</v>
      </c>
      <c r="K40" s="14" t="s">
        <v>61</v>
      </c>
      <c r="L40" s="16" t="s">
        <v>62</v>
      </c>
      <c r="M40" s="14" t="s">
        <v>63</v>
      </c>
      <c r="N40" s="14" t="s">
        <v>64</v>
      </c>
      <c r="O40" s="14" t="s">
        <v>65</v>
      </c>
      <c r="P40" s="14" t="s">
        <v>72</v>
      </c>
      <c r="Q40" s="14" t="s">
        <v>67</v>
      </c>
      <c r="R40" s="16" t="s">
        <v>68</v>
      </c>
      <c r="S40" s="14" t="s">
        <v>69</v>
      </c>
      <c r="T40" s="14" t="s">
        <v>69</v>
      </c>
      <c r="U40" s="14">
        <v>997</v>
      </c>
      <c r="V40" s="17"/>
      <c r="W40" s="14">
        <f t="shared" ref="W40:W103" si="0">H40*10000</f>
        <v>17700</v>
      </c>
      <c r="X40" s="18">
        <f t="shared" ref="X40:X103" si="1">3511642/275432</f>
        <v>12.749578843416886</v>
      </c>
      <c r="Y40" s="49"/>
    </row>
    <row r="41" spans="1:25" ht="35" customHeight="1" x14ac:dyDescent="0.35">
      <c r="A41" s="11" t="s">
        <v>73</v>
      </c>
      <c r="B41" s="14" t="s">
        <v>54</v>
      </c>
      <c r="C41" s="14" t="s">
        <v>55</v>
      </c>
      <c r="D41" s="14" t="s">
        <v>56</v>
      </c>
      <c r="E41" s="14" t="s">
        <v>74</v>
      </c>
      <c r="F41" s="14" t="s">
        <v>58</v>
      </c>
      <c r="G41" s="14" t="s">
        <v>59</v>
      </c>
      <c r="H41" s="15">
        <v>0.52</v>
      </c>
      <c r="I41" s="14" t="s">
        <v>60</v>
      </c>
      <c r="J41" s="14" t="s">
        <v>61</v>
      </c>
      <c r="K41" s="14" t="s">
        <v>61</v>
      </c>
      <c r="L41" s="16" t="s">
        <v>62</v>
      </c>
      <c r="M41" s="14" t="s">
        <v>63</v>
      </c>
      <c r="N41" s="14" t="s">
        <v>64</v>
      </c>
      <c r="O41" s="14" t="s">
        <v>65</v>
      </c>
      <c r="P41" s="14" t="s">
        <v>75</v>
      </c>
      <c r="Q41" s="14" t="s">
        <v>67</v>
      </c>
      <c r="R41" s="16" t="s">
        <v>76</v>
      </c>
      <c r="S41" s="14" t="s">
        <v>69</v>
      </c>
      <c r="T41" s="14" t="s">
        <v>69</v>
      </c>
      <c r="U41" s="14">
        <v>997</v>
      </c>
      <c r="V41" s="17"/>
      <c r="W41" s="14">
        <f t="shared" si="0"/>
        <v>5200</v>
      </c>
      <c r="X41" s="18">
        <f t="shared" si="1"/>
        <v>12.749578843416886</v>
      </c>
      <c r="Y41" s="49"/>
    </row>
    <row r="42" spans="1:25" ht="35" customHeight="1" x14ac:dyDescent="0.35">
      <c r="A42" s="11" t="s">
        <v>77</v>
      </c>
      <c r="B42" s="14" t="s">
        <v>54</v>
      </c>
      <c r="C42" s="14" t="s">
        <v>55</v>
      </c>
      <c r="D42" s="14" t="s">
        <v>56</v>
      </c>
      <c r="E42" s="14" t="s">
        <v>78</v>
      </c>
      <c r="F42" s="14" t="s">
        <v>58</v>
      </c>
      <c r="G42" s="14" t="s">
        <v>79</v>
      </c>
      <c r="H42" s="15">
        <v>2.69</v>
      </c>
      <c r="I42" s="14" t="s">
        <v>60</v>
      </c>
      <c r="J42" s="14" t="s">
        <v>61</v>
      </c>
      <c r="K42" s="14" t="s">
        <v>61</v>
      </c>
      <c r="L42" s="16" t="s">
        <v>80</v>
      </c>
      <c r="M42" s="14" t="s">
        <v>63</v>
      </c>
      <c r="N42" s="14" t="s">
        <v>64</v>
      </c>
      <c r="O42" s="14" t="s">
        <v>65</v>
      </c>
      <c r="P42" s="14" t="s">
        <v>81</v>
      </c>
      <c r="Q42" s="14" t="s">
        <v>67</v>
      </c>
      <c r="R42" s="16" t="s">
        <v>82</v>
      </c>
      <c r="S42" s="19">
        <v>23742</v>
      </c>
      <c r="T42" s="14" t="s">
        <v>69</v>
      </c>
      <c r="U42" s="14">
        <v>997</v>
      </c>
      <c r="V42" s="17"/>
      <c r="W42" s="14">
        <f t="shared" si="0"/>
        <v>26900</v>
      </c>
      <c r="X42" s="18">
        <f t="shared" si="1"/>
        <v>12.749578843416886</v>
      </c>
      <c r="Y42" s="49"/>
    </row>
    <row r="43" spans="1:25" ht="35" customHeight="1" x14ac:dyDescent="0.35">
      <c r="A43" s="11" t="s">
        <v>83</v>
      </c>
      <c r="B43" s="14" t="s">
        <v>54</v>
      </c>
      <c r="C43" s="14" t="s">
        <v>55</v>
      </c>
      <c r="D43" s="14" t="s">
        <v>56</v>
      </c>
      <c r="E43" s="14" t="s">
        <v>84</v>
      </c>
      <c r="F43" s="14" t="s">
        <v>58</v>
      </c>
      <c r="G43" s="14" t="s">
        <v>79</v>
      </c>
      <c r="H43" s="15">
        <v>0.38</v>
      </c>
      <c r="I43" s="14" t="s">
        <v>60</v>
      </c>
      <c r="J43" s="14" t="s">
        <v>61</v>
      </c>
      <c r="K43" s="14" t="s">
        <v>61</v>
      </c>
      <c r="L43" s="16" t="s">
        <v>62</v>
      </c>
      <c r="M43" s="14" t="s">
        <v>63</v>
      </c>
      <c r="N43" s="14" t="s">
        <v>64</v>
      </c>
      <c r="O43" s="14" t="s">
        <v>65</v>
      </c>
      <c r="P43" s="14" t="s">
        <v>85</v>
      </c>
      <c r="Q43" s="14" t="s">
        <v>67</v>
      </c>
      <c r="R43" s="16" t="s">
        <v>86</v>
      </c>
      <c r="S43" s="14" t="s">
        <v>69</v>
      </c>
      <c r="T43" s="14" t="s">
        <v>69</v>
      </c>
      <c r="U43" s="14">
        <v>997</v>
      </c>
      <c r="V43" s="17"/>
      <c r="W43" s="14">
        <f t="shared" si="0"/>
        <v>3800</v>
      </c>
      <c r="X43" s="18">
        <f t="shared" si="1"/>
        <v>12.749578843416886</v>
      </c>
      <c r="Y43" s="49"/>
    </row>
    <row r="44" spans="1:25" ht="35" customHeight="1" x14ac:dyDescent="0.35">
      <c r="A44" s="11" t="s">
        <v>87</v>
      </c>
      <c r="B44" s="14" t="s">
        <v>88</v>
      </c>
      <c r="C44" s="14" t="s">
        <v>89</v>
      </c>
      <c r="D44" s="14" t="s">
        <v>90</v>
      </c>
      <c r="E44" s="14" t="s">
        <v>91</v>
      </c>
      <c r="F44" s="14" t="s">
        <v>92</v>
      </c>
      <c r="G44" s="14" t="s">
        <v>59</v>
      </c>
      <c r="H44" s="14">
        <v>3.3799999999999997E-2</v>
      </c>
      <c r="I44" s="14" t="s">
        <v>60</v>
      </c>
      <c r="J44" s="14" t="s">
        <v>61</v>
      </c>
      <c r="K44" s="14" t="s">
        <v>93</v>
      </c>
      <c r="L44" s="14" t="s">
        <v>94</v>
      </c>
      <c r="M44" s="14" t="s">
        <v>95</v>
      </c>
      <c r="N44" s="14" t="s">
        <v>96</v>
      </c>
      <c r="O44" s="14" t="s">
        <v>65</v>
      </c>
      <c r="P44" s="14" t="s">
        <v>97</v>
      </c>
      <c r="Q44" s="14" t="s">
        <v>98</v>
      </c>
      <c r="R44" s="16" t="s">
        <v>99</v>
      </c>
      <c r="S44" s="14" t="s">
        <v>100</v>
      </c>
      <c r="T44" s="14" t="s">
        <v>69</v>
      </c>
      <c r="U44" s="14">
        <v>1023</v>
      </c>
      <c r="V44" s="17">
        <v>9900</v>
      </c>
      <c r="W44" s="14">
        <f t="shared" si="0"/>
        <v>337.99999999999994</v>
      </c>
      <c r="X44" s="18">
        <f t="shared" si="1"/>
        <v>12.749578843416886</v>
      </c>
      <c r="Y44" s="49"/>
    </row>
    <row r="45" spans="1:25" ht="35" customHeight="1" x14ac:dyDescent="0.35">
      <c r="A45" s="11" t="s">
        <v>101</v>
      </c>
      <c r="B45" s="14" t="s">
        <v>88</v>
      </c>
      <c r="C45" s="14" t="s">
        <v>89</v>
      </c>
      <c r="D45" s="14" t="s">
        <v>90</v>
      </c>
      <c r="E45" s="14" t="s">
        <v>102</v>
      </c>
      <c r="F45" s="14" t="s">
        <v>92</v>
      </c>
      <c r="G45" s="14" t="s">
        <v>59</v>
      </c>
      <c r="H45" s="14">
        <v>0.11269999999999999</v>
      </c>
      <c r="I45" s="14" t="s">
        <v>60</v>
      </c>
      <c r="J45" s="14" t="s">
        <v>61</v>
      </c>
      <c r="K45" s="14" t="s">
        <v>93</v>
      </c>
      <c r="L45" s="14" t="s">
        <v>94</v>
      </c>
      <c r="M45" s="14" t="s">
        <v>95</v>
      </c>
      <c r="N45" s="14" t="s">
        <v>96</v>
      </c>
      <c r="O45" s="14" t="s">
        <v>65</v>
      </c>
      <c r="P45" s="14" t="s">
        <v>103</v>
      </c>
      <c r="Q45" s="14" t="s">
        <v>98</v>
      </c>
      <c r="R45" s="16" t="s">
        <v>104</v>
      </c>
      <c r="S45" s="19">
        <v>32618</v>
      </c>
      <c r="T45" s="14" t="s">
        <v>69</v>
      </c>
      <c r="U45" s="14">
        <v>997</v>
      </c>
      <c r="V45" s="17"/>
      <c r="W45" s="14">
        <f t="shared" si="0"/>
        <v>1127</v>
      </c>
      <c r="X45" s="18">
        <f t="shared" si="1"/>
        <v>12.749578843416886</v>
      </c>
      <c r="Y45" s="49"/>
    </row>
    <row r="46" spans="1:25" ht="35" customHeight="1" x14ac:dyDescent="0.35">
      <c r="A46" s="11" t="s">
        <v>105</v>
      </c>
      <c r="B46" s="14" t="s">
        <v>88</v>
      </c>
      <c r="C46" s="14" t="s">
        <v>89</v>
      </c>
      <c r="D46" s="14" t="s">
        <v>90</v>
      </c>
      <c r="E46" s="14" t="s">
        <v>106</v>
      </c>
      <c r="F46" s="14" t="s">
        <v>92</v>
      </c>
      <c r="G46" s="14" t="s">
        <v>59</v>
      </c>
      <c r="H46" s="14">
        <v>0.18</v>
      </c>
      <c r="I46" s="14" t="s">
        <v>60</v>
      </c>
      <c r="J46" s="14" t="s">
        <v>61</v>
      </c>
      <c r="K46" s="14" t="s">
        <v>93</v>
      </c>
      <c r="L46" s="14" t="s">
        <v>94</v>
      </c>
      <c r="M46" s="14" t="s">
        <v>95</v>
      </c>
      <c r="N46" s="14" t="s">
        <v>96</v>
      </c>
      <c r="O46" s="14" t="s">
        <v>65</v>
      </c>
      <c r="P46" s="14" t="s">
        <v>107</v>
      </c>
      <c r="Q46" s="14" t="s">
        <v>98</v>
      </c>
      <c r="R46" s="16" t="s">
        <v>108</v>
      </c>
      <c r="S46" s="20" t="s">
        <v>109</v>
      </c>
      <c r="T46" s="14" t="s">
        <v>69</v>
      </c>
      <c r="U46" s="16" t="s">
        <v>341</v>
      </c>
      <c r="V46" s="17">
        <f>25000+10000+8000+168000</f>
        <v>211000</v>
      </c>
      <c r="W46" s="14">
        <f t="shared" si="0"/>
        <v>1800</v>
      </c>
      <c r="X46" s="18">
        <f t="shared" si="1"/>
        <v>12.749578843416886</v>
      </c>
      <c r="Y46" s="49"/>
    </row>
    <row r="47" spans="1:25" ht="35" customHeight="1" x14ac:dyDescent="0.35">
      <c r="A47" s="11" t="s">
        <v>110</v>
      </c>
      <c r="B47" s="14" t="s">
        <v>88</v>
      </c>
      <c r="C47" s="14" t="s">
        <v>89</v>
      </c>
      <c r="D47" s="14" t="s">
        <v>90</v>
      </c>
      <c r="E47" s="14" t="s">
        <v>111</v>
      </c>
      <c r="F47" s="14" t="s">
        <v>92</v>
      </c>
      <c r="G47" s="14" t="s">
        <v>59</v>
      </c>
      <c r="H47" s="14">
        <v>1.02</v>
      </c>
      <c r="I47" s="14" t="s">
        <v>60</v>
      </c>
      <c r="J47" s="14" t="s">
        <v>61</v>
      </c>
      <c r="K47" s="14" t="s">
        <v>93</v>
      </c>
      <c r="L47" s="14" t="s">
        <v>94</v>
      </c>
      <c r="M47" s="14" t="s">
        <v>95</v>
      </c>
      <c r="N47" s="14" t="s">
        <v>96</v>
      </c>
      <c r="O47" s="14" t="s">
        <v>65</v>
      </c>
      <c r="P47" s="14" t="s">
        <v>112</v>
      </c>
      <c r="Q47" s="14" t="s">
        <v>98</v>
      </c>
      <c r="R47" s="16" t="s">
        <v>113</v>
      </c>
      <c r="S47" s="16" t="s">
        <v>114</v>
      </c>
      <c r="T47" s="14" t="s">
        <v>115</v>
      </c>
      <c r="U47" s="16" t="s">
        <v>342</v>
      </c>
      <c r="V47" s="17">
        <f>3100000+650000+10000+145000</f>
        <v>3905000</v>
      </c>
      <c r="W47" s="14">
        <f t="shared" si="0"/>
        <v>10200</v>
      </c>
      <c r="X47" s="18">
        <f t="shared" si="1"/>
        <v>12.749578843416886</v>
      </c>
      <c r="Y47" s="49"/>
    </row>
    <row r="48" spans="1:25" ht="35" customHeight="1" x14ac:dyDescent="0.35">
      <c r="A48" s="11" t="s">
        <v>116</v>
      </c>
      <c r="B48" s="14" t="s">
        <v>88</v>
      </c>
      <c r="C48" s="14" t="s">
        <v>89</v>
      </c>
      <c r="D48" s="14" t="s">
        <v>90</v>
      </c>
      <c r="E48" s="14" t="s">
        <v>117</v>
      </c>
      <c r="F48" s="14" t="s">
        <v>118</v>
      </c>
      <c r="G48" s="14" t="s">
        <v>59</v>
      </c>
      <c r="H48" s="14">
        <v>0.01</v>
      </c>
      <c r="I48" s="14" t="s">
        <v>60</v>
      </c>
      <c r="J48" s="14" t="s">
        <v>61</v>
      </c>
      <c r="K48" s="14" t="s">
        <v>93</v>
      </c>
      <c r="L48" s="14" t="s">
        <v>94</v>
      </c>
      <c r="M48" s="14" t="s">
        <v>95</v>
      </c>
      <c r="N48" s="14" t="s">
        <v>96</v>
      </c>
      <c r="O48" s="14" t="s">
        <v>65</v>
      </c>
      <c r="P48" s="14" t="s">
        <v>119</v>
      </c>
      <c r="Q48" s="14" t="s">
        <v>98</v>
      </c>
      <c r="R48" s="16" t="s">
        <v>120</v>
      </c>
      <c r="S48" s="14" t="s">
        <v>69</v>
      </c>
      <c r="T48" s="14" t="s">
        <v>69</v>
      </c>
      <c r="U48" s="14"/>
      <c r="V48" s="17"/>
      <c r="W48" s="14">
        <f t="shared" si="0"/>
        <v>100</v>
      </c>
      <c r="X48" s="18">
        <f t="shared" si="1"/>
        <v>12.749578843416886</v>
      </c>
      <c r="Y48" s="49"/>
    </row>
    <row r="49" spans="1:25" ht="35" customHeight="1" x14ac:dyDescent="0.35">
      <c r="A49" s="11" t="s">
        <v>121</v>
      </c>
      <c r="B49" s="14" t="s">
        <v>88</v>
      </c>
      <c r="C49" s="14" t="s">
        <v>89</v>
      </c>
      <c r="D49" s="14" t="s">
        <v>90</v>
      </c>
      <c r="E49" s="14" t="s">
        <v>122</v>
      </c>
      <c r="F49" s="14" t="s">
        <v>118</v>
      </c>
      <c r="G49" s="14" t="s">
        <v>59</v>
      </c>
      <c r="H49" s="14">
        <v>0.11</v>
      </c>
      <c r="I49" s="14" t="s">
        <v>60</v>
      </c>
      <c r="J49" s="14" t="s">
        <v>61</v>
      </c>
      <c r="K49" s="14" t="s">
        <v>93</v>
      </c>
      <c r="L49" s="14" t="s">
        <v>94</v>
      </c>
      <c r="M49" s="14" t="s">
        <v>95</v>
      </c>
      <c r="N49" s="14" t="s">
        <v>96</v>
      </c>
      <c r="O49" s="14" t="s">
        <v>65</v>
      </c>
      <c r="P49" s="14" t="s">
        <v>123</v>
      </c>
      <c r="Q49" s="14" t="s">
        <v>98</v>
      </c>
      <c r="R49" s="16" t="s">
        <v>120</v>
      </c>
      <c r="S49" s="14" t="s">
        <v>69</v>
      </c>
      <c r="T49" s="14" t="s">
        <v>69</v>
      </c>
      <c r="U49" s="14"/>
      <c r="V49" s="17"/>
      <c r="W49" s="14">
        <f t="shared" si="0"/>
        <v>1100</v>
      </c>
      <c r="X49" s="18">
        <f t="shared" si="1"/>
        <v>12.749578843416886</v>
      </c>
      <c r="Y49" s="49"/>
    </row>
    <row r="50" spans="1:25" ht="35" customHeight="1" x14ac:dyDescent="0.35">
      <c r="A50" s="11" t="s">
        <v>124</v>
      </c>
      <c r="B50" s="14" t="s">
        <v>88</v>
      </c>
      <c r="C50" s="14" t="s">
        <v>89</v>
      </c>
      <c r="D50" s="14" t="s">
        <v>90</v>
      </c>
      <c r="E50" s="14" t="s">
        <v>125</v>
      </c>
      <c r="F50" s="14" t="s">
        <v>118</v>
      </c>
      <c r="G50" s="14" t="s">
        <v>59</v>
      </c>
      <c r="H50" s="14">
        <v>0.39</v>
      </c>
      <c r="I50" s="14" t="s">
        <v>60</v>
      </c>
      <c r="J50" s="14" t="s">
        <v>61</v>
      </c>
      <c r="K50" s="14" t="s">
        <v>93</v>
      </c>
      <c r="L50" s="14" t="s">
        <v>94</v>
      </c>
      <c r="M50" s="14" t="s">
        <v>95</v>
      </c>
      <c r="N50" s="14" t="s">
        <v>96</v>
      </c>
      <c r="O50" s="14" t="s">
        <v>65</v>
      </c>
      <c r="P50" s="14" t="s">
        <v>126</v>
      </c>
      <c r="Q50" s="14" t="s">
        <v>98</v>
      </c>
      <c r="R50" s="16" t="s">
        <v>120</v>
      </c>
      <c r="S50" s="14" t="s">
        <v>69</v>
      </c>
      <c r="T50" s="14" t="s">
        <v>69</v>
      </c>
      <c r="U50" s="14"/>
      <c r="V50" s="17"/>
      <c r="W50" s="14">
        <f t="shared" si="0"/>
        <v>3900</v>
      </c>
      <c r="X50" s="18">
        <f t="shared" si="1"/>
        <v>12.749578843416886</v>
      </c>
      <c r="Y50" s="49"/>
    </row>
    <row r="51" spans="1:25" ht="35" customHeight="1" x14ac:dyDescent="0.35">
      <c r="A51" s="11" t="s">
        <v>127</v>
      </c>
      <c r="B51" s="14" t="s">
        <v>88</v>
      </c>
      <c r="C51" s="14" t="s">
        <v>89</v>
      </c>
      <c r="D51" s="14" t="s">
        <v>90</v>
      </c>
      <c r="E51" s="14" t="s">
        <v>128</v>
      </c>
      <c r="F51" s="14" t="s">
        <v>118</v>
      </c>
      <c r="G51" s="14" t="s">
        <v>129</v>
      </c>
      <c r="H51" s="14">
        <v>0.06</v>
      </c>
      <c r="I51" s="14" t="s">
        <v>60</v>
      </c>
      <c r="J51" s="14" t="s">
        <v>61</v>
      </c>
      <c r="K51" s="14" t="s">
        <v>93</v>
      </c>
      <c r="L51" s="14" t="s">
        <v>94</v>
      </c>
      <c r="M51" s="14" t="s">
        <v>95</v>
      </c>
      <c r="N51" s="14" t="s">
        <v>96</v>
      </c>
      <c r="O51" s="14" t="s">
        <v>65</v>
      </c>
      <c r="P51" s="14" t="s">
        <v>130</v>
      </c>
      <c r="Q51" s="14" t="s">
        <v>98</v>
      </c>
      <c r="R51" s="16" t="s">
        <v>131</v>
      </c>
      <c r="S51" s="19">
        <v>33032</v>
      </c>
      <c r="T51" s="14" t="s">
        <v>69</v>
      </c>
      <c r="U51" s="14">
        <v>991</v>
      </c>
      <c r="V51" s="17">
        <v>20000</v>
      </c>
      <c r="W51" s="14">
        <f t="shared" si="0"/>
        <v>600</v>
      </c>
      <c r="X51" s="18">
        <f t="shared" si="1"/>
        <v>12.749578843416886</v>
      </c>
      <c r="Y51" s="49"/>
    </row>
    <row r="52" spans="1:25" ht="35" customHeight="1" x14ac:dyDescent="0.35">
      <c r="A52" s="11" t="s">
        <v>132</v>
      </c>
      <c r="B52" s="14" t="s">
        <v>88</v>
      </c>
      <c r="C52" s="14" t="s">
        <v>89</v>
      </c>
      <c r="D52" s="14" t="s">
        <v>90</v>
      </c>
      <c r="E52" s="14" t="s">
        <v>133</v>
      </c>
      <c r="F52" s="14" t="s">
        <v>134</v>
      </c>
      <c r="G52" s="14" t="s">
        <v>59</v>
      </c>
      <c r="H52" s="14">
        <v>1.5745</v>
      </c>
      <c r="I52" s="14" t="s">
        <v>60</v>
      </c>
      <c r="J52" s="14" t="s">
        <v>61</v>
      </c>
      <c r="K52" s="14" t="s">
        <v>93</v>
      </c>
      <c r="L52" s="14" t="s">
        <v>94</v>
      </c>
      <c r="M52" s="14" t="s">
        <v>95</v>
      </c>
      <c r="N52" s="14" t="s">
        <v>96</v>
      </c>
      <c r="O52" s="14" t="s">
        <v>65</v>
      </c>
      <c r="P52" s="14" t="s">
        <v>135</v>
      </c>
      <c r="Q52" s="14" t="s">
        <v>98</v>
      </c>
      <c r="R52" s="16" t="s">
        <v>136</v>
      </c>
      <c r="S52" s="19">
        <v>33032</v>
      </c>
      <c r="T52" s="14" t="s">
        <v>69</v>
      </c>
      <c r="U52" s="14">
        <v>1005</v>
      </c>
      <c r="V52" s="17"/>
      <c r="W52" s="14">
        <f t="shared" si="0"/>
        <v>15745</v>
      </c>
      <c r="X52" s="18">
        <f t="shared" si="1"/>
        <v>12.749578843416886</v>
      </c>
      <c r="Y52" s="49"/>
    </row>
    <row r="53" spans="1:25" ht="35" customHeight="1" x14ac:dyDescent="0.35">
      <c r="A53" s="11" t="s">
        <v>137</v>
      </c>
      <c r="B53" s="14" t="s">
        <v>88</v>
      </c>
      <c r="C53" s="14" t="s">
        <v>89</v>
      </c>
      <c r="D53" s="14" t="s">
        <v>90</v>
      </c>
      <c r="E53" s="14" t="s">
        <v>138</v>
      </c>
      <c r="F53" s="14" t="s">
        <v>139</v>
      </c>
      <c r="G53" s="14" t="s">
        <v>140</v>
      </c>
      <c r="H53" s="14">
        <v>7.0000000000000007E-2</v>
      </c>
      <c r="I53" s="14" t="s">
        <v>141</v>
      </c>
      <c r="J53" s="14" t="s">
        <v>61</v>
      </c>
      <c r="K53" s="14" t="s">
        <v>93</v>
      </c>
      <c r="L53" s="14" t="s">
        <v>94</v>
      </c>
      <c r="M53" s="14" t="s">
        <v>95</v>
      </c>
      <c r="N53" s="14" t="s">
        <v>142</v>
      </c>
      <c r="O53" s="14" t="s">
        <v>65</v>
      </c>
      <c r="P53" s="14" t="s">
        <v>143</v>
      </c>
      <c r="Q53" s="14" t="s">
        <v>144</v>
      </c>
      <c r="R53" s="16" t="s">
        <v>145</v>
      </c>
      <c r="S53" s="19">
        <v>32618</v>
      </c>
      <c r="T53" s="14" t="s">
        <v>69</v>
      </c>
      <c r="U53" s="14">
        <v>997</v>
      </c>
      <c r="V53" s="17"/>
      <c r="W53" s="14">
        <f t="shared" si="0"/>
        <v>700.00000000000011</v>
      </c>
      <c r="X53" s="18">
        <f t="shared" si="1"/>
        <v>12.749578843416886</v>
      </c>
      <c r="Y53" s="49"/>
    </row>
    <row r="54" spans="1:25" ht="35" customHeight="1" x14ac:dyDescent="0.35">
      <c r="A54" s="11" t="s">
        <v>146</v>
      </c>
      <c r="B54" s="21" t="s">
        <v>54</v>
      </c>
      <c r="C54" s="21" t="s">
        <v>54</v>
      </c>
      <c r="D54" s="21" t="s">
        <v>147</v>
      </c>
      <c r="E54" s="21" t="s">
        <v>148</v>
      </c>
      <c r="F54" s="21" t="s">
        <v>58</v>
      </c>
      <c r="G54" s="21" t="s">
        <v>79</v>
      </c>
      <c r="H54" s="22">
        <v>4.97</v>
      </c>
      <c r="I54" s="21" t="s">
        <v>60</v>
      </c>
      <c r="J54" s="21" t="s">
        <v>61</v>
      </c>
      <c r="K54" s="21" t="s">
        <v>61</v>
      </c>
      <c r="L54" s="23" t="s">
        <v>149</v>
      </c>
      <c r="M54" s="21" t="s">
        <v>150</v>
      </c>
      <c r="N54" s="21" t="s">
        <v>64</v>
      </c>
      <c r="O54" s="21" t="s">
        <v>65</v>
      </c>
      <c r="P54" s="21" t="s">
        <v>151</v>
      </c>
      <c r="Q54" s="21" t="s">
        <v>67</v>
      </c>
      <c r="R54" s="23" t="s">
        <v>152</v>
      </c>
      <c r="S54" s="24">
        <v>23742</v>
      </c>
      <c r="T54" s="21" t="s">
        <v>69</v>
      </c>
      <c r="U54" s="21">
        <v>997</v>
      </c>
      <c r="V54" s="17"/>
      <c r="W54" s="14">
        <f t="shared" si="0"/>
        <v>49700</v>
      </c>
      <c r="X54" s="18">
        <f t="shared" si="1"/>
        <v>12.749578843416886</v>
      </c>
      <c r="Y54" s="49"/>
    </row>
    <row r="55" spans="1:25" ht="35" customHeight="1" x14ac:dyDescent="0.35">
      <c r="A55" s="11" t="s">
        <v>153</v>
      </c>
      <c r="B55" s="14" t="s">
        <v>54</v>
      </c>
      <c r="C55" s="14" t="s">
        <v>54</v>
      </c>
      <c r="D55" s="14" t="s">
        <v>147</v>
      </c>
      <c r="E55" s="14" t="s">
        <v>154</v>
      </c>
      <c r="F55" s="14" t="s">
        <v>58</v>
      </c>
      <c r="G55" s="14" t="s">
        <v>59</v>
      </c>
      <c r="H55" s="15">
        <v>0.14549999999999999</v>
      </c>
      <c r="I55" s="14" t="s">
        <v>60</v>
      </c>
      <c r="J55" s="14" t="s">
        <v>61</v>
      </c>
      <c r="K55" s="14" t="s">
        <v>61</v>
      </c>
      <c r="L55" s="16" t="s">
        <v>155</v>
      </c>
      <c r="M55" s="14" t="s">
        <v>150</v>
      </c>
      <c r="N55" s="14" t="s">
        <v>64</v>
      </c>
      <c r="O55" s="14" t="s">
        <v>65</v>
      </c>
      <c r="P55" s="14" t="s">
        <v>156</v>
      </c>
      <c r="Q55" s="14" t="s">
        <v>67</v>
      </c>
      <c r="R55" s="16" t="s">
        <v>157</v>
      </c>
      <c r="S55" s="14" t="s">
        <v>69</v>
      </c>
      <c r="T55" s="14" t="s">
        <v>69</v>
      </c>
      <c r="U55" s="14"/>
      <c r="V55" s="17"/>
      <c r="W55" s="14">
        <f t="shared" si="0"/>
        <v>1455</v>
      </c>
      <c r="X55" s="18">
        <f t="shared" si="1"/>
        <v>12.749578843416886</v>
      </c>
      <c r="Y55" s="49"/>
    </row>
    <row r="56" spans="1:25" ht="35" customHeight="1" x14ac:dyDescent="0.35">
      <c r="A56" s="11" t="s">
        <v>158</v>
      </c>
      <c r="B56" s="14" t="s">
        <v>54</v>
      </c>
      <c r="C56" s="14" t="s">
        <v>54</v>
      </c>
      <c r="D56" s="14" t="s">
        <v>147</v>
      </c>
      <c r="E56" s="14" t="s">
        <v>159</v>
      </c>
      <c r="F56" s="14" t="s">
        <v>58</v>
      </c>
      <c r="G56" s="14" t="s">
        <v>79</v>
      </c>
      <c r="H56" s="15">
        <v>5.0700000000000002E-2</v>
      </c>
      <c r="I56" s="14" t="s">
        <v>60</v>
      </c>
      <c r="J56" s="14" t="s">
        <v>61</v>
      </c>
      <c r="K56" s="14" t="s">
        <v>61</v>
      </c>
      <c r="L56" s="16" t="s">
        <v>149</v>
      </c>
      <c r="M56" s="14" t="s">
        <v>150</v>
      </c>
      <c r="N56" s="14" t="s">
        <v>64</v>
      </c>
      <c r="O56" s="14" t="s">
        <v>65</v>
      </c>
      <c r="P56" s="14" t="s">
        <v>160</v>
      </c>
      <c r="Q56" s="14" t="s">
        <v>67</v>
      </c>
      <c r="R56" s="16" t="s">
        <v>152</v>
      </c>
      <c r="S56" s="19">
        <v>23742</v>
      </c>
      <c r="T56" s="14" t="s">
        <v>69</v>
      </c>
      <c r="U56" s="14">
        <v>997</v>
      </c>
      <c r="V56" s="17"/>
      <c r="W56" s="14">
        <f t="shared" si="0"/>
        <v>507</v>
      </c>
      <c r="X56" s="18">
        <f t="shared" si="1"/>
        <v>12.749578843416886</v>
      </c>
      <c r="Y56" s="49"/>
    </row>
    <row r="57" spans="1:25" ht="35" customHeight="1" x14ac:dyDescent="0.35">
      <c r="A57" s="11" t="s">
        <v>161</v>
      </c>
      <c r="B57" s="14" t="s">
        <v>162</v>
      </c>
      <c r="C57" s="14" t="s">
        <v>163</v>
      </c>
      <c r="D57" s="14" t="s">
        <v>164</v>
      </c>
      <c r="E57" s="14" t="s">
        <v>165</v>
      </c>
      <c r="F57" s="14" t="s">
        <v>166</v>
      </c>
      <c r="G57" s="14" t="s">
        <v>167</v>
      </c>
      <c r="H57" s="14">
        <v>0.18</v>
      </c>
      <c r="I57" s="14" t="s">
        <v>60</v>
      </c>
      <c r="J57" s="14" t="s">
        <v>61</v>
      </c>
      <c r="K57" s="14" t="s">
        <v>93</v>
      </c>
      <c r="L57" s="14" t="s">
        <v>94</v>
      </c>
      <c r="M57" s="14" t="s">
        <v>168</v>
      </c>
      <c r="N57" s="14" t="s">
        <v>169</v>
      </c>
      <c r="O57" s="14" t="s">
        <v>65</v>
      </c>
      <c r="P57" s="14" t="s">
        <v>170</v>
      </c>
      <c r="Q57" s="14" t="s">
        <v>171</v>
      </c>
      <c r="R57" s="16" t="s">
        <v>172</v>
      </c>
      <c r="S57" s="14" t="s">
        <v>69</v>
      </c>
      <c r="T57" s="14" t="s">
        <v>69</v>
      </c>
      <c r="U57" s="14"/>
      <c r="V57" s="17"/>
      <c r="W57" s="14">
        <f t="shared" si="0"/>
        <v>1800</v>
      </c>
      <c r="X57" s="18">
        <f t="shared" si="1"/>
        <v>12.749578843416886</v>
      </c>
      <c r="Y57" s="49"/>
    </row>
    <row r="58" spans="1:25" ht="35" customHeight="1" x14ac:dyDescent="0.35">
      <c r="A58" s="11" t="s">
        <v>173</v>
      </c>
      <c r="B58" s="14" t="s">
        <v>162</v>
      </c>
      <c r="C58" s="14" t="s">
        <v>163</v>
      </c>
      <c r="D58" s="14" t="s">
        <v>164</v>
      </c>
      <c r="E58" s="14" t="s">
        <v>174</v>
      </c>
      <c r="F58" s="14" t="s">
        <v>166</v>
      </c>
      <c r="G58" s="14" t="s">
        <v>175</v>
      </c>
      <c r="H58" s="14">
        <v>0.66</v>
      </c>
      <c r="I58" s="14" t="s">
        <v>60</v>
      </c>
      <c r="J58" s="14" t="s">
        <v>61</v>
      </c>
      <c r="K58" s="14" t="s">
        <v>93</v>
      </c>
      <c r="L58" s="14" t="s">
        <v>94</v>
      </c>
      <c r="M58" s="14" t="s">
        <v>168</v>
      </c>
      <c r="N58" s="14" t="s">
        <v>169</v>
      </c>
      <c r="O58" s="14" t="s">
        <v>65</v>
      </c>
      <c r="P58" s="14" t="s">
        <v>176</v>
      </c>
      <c r="Q58" s="14" t="s">
        <v>171</v>
      </c>
      <c r="R58" s="16" t="s">
        <v>177</v>
      </c>
      <c r="S58" s="14" t="s">
        <v>69</v>
      </c>
      <c r="T58" s="14" t="s">
        <v>69</v>
      </c>
      <c r="U58" s="14"/>
      <c r="V58" s="17"/>
      <c r="W58" s="14">
        <f t="shared" si="0"/>
        <v>6600</v>
      </c>
      <c r="X58" s="18">
        <f t="shared" si="1"/>
        <v>12.749578843416886</v>
      </c>
      <c r="Y58" s="49"/>
    </row>
    <row r="59" spans="1:25" ht="35" customHeight="1" x14ac:dyDescent="0.35">
      <c r="A59" s="11" t="s">
        <v>178</v>
      </c>
      <c r="B59" s="14" t="s">
        <v>162</v>
      </c>
      <c r="C59" s="14" t="s">
        <v>163</v>
      </c>
      <c r="D59" s="14" t="s">
        <v>164</v>
      </c>
      <c r="E59" s="14" t="s">
        <v>179</v>
      </c>
      <c r="F59" s="14" t="s">
        <v>166</v>
      </c>
      <c r="G59" s="14" t="s">
        <v>175</v>
      </c>
      <c r="H59" s="14">
        <v>0.09</v>
      </c>
      <c r="I59" s="14" t="s">
        <v>60</v>
      </c>
      <c r="J59" s="14" t="s">
        <v>61</v>
      </c>
      <c r="K59" s="14" t="s">
        <v>93</v>
      </c>
      <c r="L59" s="14" t="s">
        <v>94</v>
      </c>
      <c r="M59" s="14" t="s">
        <v>168</v>
      </c>
      <c r="N59" s="14" t="s">
        <v>169</v>
      </c>
      <c r="O59" s="14" t="s">
        <v>65</v>
      </c>
      <c r="P59" s="14" t="s">
        <v>180</v>
      </c>
      <c r="Q59" s="14" t="s">
        <v>171</v>
      </c>
      <c r="R59" s="16" t="s">
        <v>177</v>
      </c>
      <c r="S59" s="14" t="s">
        <v>69</v>
      </c>
      <c r="T59" s="14" t="s">
        <v>69</v>
      </c>
      <c r="U59" s="14"/>
      <c r="V59" s="17"/>
      <c r="W59" s="14">
        <f t="shared" si="0"/>
        <v>900</v>
      </c>
      <c r="X59" s="18">
        <f t="shared" si="1"/>
        <v>12.749578843416886</v>
      </c>
      <c r="Y59" s="49"/>
    </row>
    <row r="60" spans="1:25" ht="35" customHeight="1" x14ac:dyDescent="0.35">
      <c r="A60" s="11" t="s">
        <v>181</v>
      </c>
      <c r="B60" s="14" t="s">
        <v>162</v>
      </c>
      <c r="C60" s="14" t="s">
        <v>163</v>
      </c>
      <c r="D60" s="14" t="s">
        <v>164</v>
      </c>
      <c r="E60" s="14" t="s">
        <v>182</v>
      </c>
      <c r="F60" s="14" t="s">
        <v>166</v>
      </c>
      <c r="G60" s="14" t="s">
        <v>175</v>
      </c>
      <c r="H60" s="14">
        <v>0.33</v>
      </c>
      <c r="I60" s="14" t="s">
        <v>60</v>
      </c>
      <c r="J60" s="14" t="s">
        <v>61</v>
      </c>
      <c r="K60" s="14" t="s">
        <v>93</v>
      </c>
      <c r="L60" s="14" t="s">
        <v>94</v>
      </c>
      <c r="M60" s="14" t="s">
        <v>168</v>
      </c>
      <c r="N60" s="14" t="s">
        <v>169</v>
      </c>
      <c r="O60" s="14" t="s">
        <v>65</v>
      </c>
      <c r="P60" s="14" t="s">
        <v>183</v>
      </c>
      <c r="Q60" s="14" t="s">
        <v>171</v>
      </c>
      <c r="R60" s="16" t="s">
        <v>177</v>
      </c>
      <c r="S60" s="14" t="s">
        <v>69</v>
      </c>
      <c r="T60" s="14" t="s">
        <v>69</v>
      </c>
      <c r="U60" s="14"/>
      <c r="V60" s="17"/>
      <c r="W60" s="14">
        <f t="shared" si="0"/>
        <v>3300</v>
      </c>
      <c r="X60" s="18">
        <f t="shared" si="1"/>
        <v>12.749578843416886</v>
      </c>
      <c r="Y60" s="49"/>
    </row>
    <row r="61" spans="1:25" ht="35" customHeight="1" x14ac:dyDescent="0.35">
      <c r="A61" s="11" t="s">
        <v>184</v>
      </c>
      <c r="B61" s="14" t="s">
        <v>162</v>
      </c>
      <c r="C61" s="14" t="s">
        <v>163</v>
      </c>
      <c r="D61" s="14" t="s">
        <v>164</v>
      </c>
      <c r="E61" s="14" t="s">
        <v>185</v>
      </c>
      <c r="F61" s="14" t="s">
        <v>166</v>
      </c>
      <c r="G61" s="14" t="s">
        <v>186</v>
      </c>
      <c r="H61" s="14">
        <v>1.07</v>
      </c>
      <c r="I61" s="14" t="s">
        <v>60</v>
      </c>
      <c r="J61" s="14" t="s">
        <v>61</v>
      </c>
      <c r="K61" s="14" t="s">
        <v>93</v>
      </c>
      <c r="L61" s="14" t="s">
        <v>94</v>
      </c>
      <c r="M61" s="14" t="s">
        <v>168</v>
      </c>
      <c r="N61" s="14" t="s">
        <v>169</v>
      </c>
      <c r="O61" s="14" t="s">
        <v>65</v>
      </c>
      <c r="P61" s="14" t="s">
        <v>187</v>
      </c>
      <c r="Q61" s="14" t="s">
        <v>171</v>
      </c>
      <c r="R61" s="16" t="s">
        <v>177</v>
      </c>
      <c r="S61" s="14" t="s">
        <v>69</v>
      </c>
      <c r="T61" s="14" t="s">
        <v>69</v>
      </c>
      <c r="U61" s="14"/>
      <c r="V61" s="17"/>
      <c r="W61" s="14">
        <f t="shared" si="0"/>
        <v>10700</v>
      </c>
      <c r="X61" s="18">
        <f t="shared" si="1"/>
        <v>12.749578843416886</v>
      </c>
      <c r="Y61" s="49"/>
    </row>
    <row r="62" spans="1:25" ht="35" customHeight="1" x14ac:dyDescent="0.35">
      <c r="A62" s="11" t="s">
        <v>188</v>
      </c>
      <c r="B62" s="14" t="s">
        <v>162</v>
      </c>
      <c r="C62" s="14" t="s">
        <v>163</v>
      </c>
      <c r="D62" s="14" t="s">
        <v>164</v>
      </c>
      <c r="E62" s="14" t="s">
        <v>189</v>
      </c>
      <c r="F62" s="14" t="s">
        <v>166</v>
      </c>
      <c r="G62" s="14" t="s">
        <v>167</v>
      </c>
      <c r="H62" s="14">
        <v>0.16</v>
      </c>
      <c r="I62" s="14" t="s">
        <v>60</v>
      </c>
      <c r="J62" s="14" t="s">
        <v>61</v>
      </c>
      <c r="K62" s="14" t="s">
        <v>93</v>
      </c>
      <c r="L62" s="14" t="s">
        <v>94</v>
      </c>
      <c r="M62" s="14" t="s">
        <v>168</v>
      </c>
      <c r="N62" s="14" t="s">
        <v>169</v>
      </c>
      <c r="O62" s="14" t="s">
        <v>65</v>
      </c>
      <c r="P62" s="14" t="s">
        <v>190</v>
      </c>
      <c r="Q62" s="14" t="s">
        <v>171</v>
      </c>
      <c r="R62" s="16" t="s">
        <v>172</v>
      </c>
      <c r="S62" s="14" t="s">
        <v>69</v>
      </c>
      <c r="T62" s="14" t="s">
        <v>69</v>
      </c>
      <c r="U62" s="14"/>
      <c r="V62" s="17"/>
      <c r="W62" s="14">
        <f t="shared" si="0"/>
        <v>1600</v>
      </c>
      <c r="X62" s="18">
        <f t="shared" si="1"/>
        <v>12.749578843416886</v>
      </c>
      <c r="Y62" s="49"/>
    </row>
    <row r="63" spans="1:25" ht="35" customHeight="1" x14ac:dyDescent="0.35">
      <c r="A63" s="11" t="s">
        <v>191</v>
      </c>
      <c r="B63" s="14" t="s">
        <v>162</v>
      </c>
      <c r="C63" s="14" t="s">
        <v>163</v>
      </c>
      <c r="D63" s="14" t="s">
        <v>164</v>
      </c>
      <c r="E63" s="14" t="s">
        <v>192</v>
      </c>
      <c r="F63" s="14" t="s">
        <v>166</v>
      </c>
      <c r="G63" s="14" t="s">
        <v>167</v>
      </c>
      <c r="H63" s="14">
        <v>0.11</v>
      </c>
      <c r="I63" s="14" t="s">
        <v>60</v>
      </c>
      <c r="J63" s="14" t="s">
        <v>61</v>
      </c>
      <c r="K63" s="14" t="s">
        <v>93</v>
      </c>
      <c r="L63" s="14" t="s">
        <v>94</v>
      </c>
      <c r="M63" s="14" t="s">
        <v>168</v>
      </c>
      <c r="N63" s="14" t="s">
        <v>169</v>
      </c>
      <c r="O63" s="14" t="s">
        <v>65</v>
      </c>
      <c r="P63" s="14" t="s">
        <v>193</v>
      </c>
      <c r="Q63" s="14" t="s">
        <v>171</v>
      </c>
      <c r="R63" s="16" t="s">
        <v>177</v>
      </c>
      <c r="S63" s="14" t="s">
        <v>69</v>
      </c>
      <c r="T63" s="14" t="s">
        <v>69</v>
      </c>
      <c r="U63" s="14"/>
      <c r="V63" s="17"/>
      <c r="W63" s="14">
        <f t="shared" si="0"/>
        <v>1100</v>
      </c>
      <c r="X63" s="18">
        <f t="shared" si="1"/>
        <v>12.749578843416886</v>
      </c>
      <c r="Y63" s="49"/>
    </row>
    <row r="64" spans="1:25" ht="35" customHeight="1" x14ac:dyDescent="0.35">
      <c r="A64" s="11" t="s">
        <v>194</v>
      </c>
      <c r="B64" s="14" t="s">
        <v>162</v>
      </c>
      <c r="C64" s="14" t="s">
        <v>163</v>
      </c>
      <c r="D64" s="14" t="s">
        <v>164</v>
      </c>
      <c r="E64" s="14" t="s">
        <v>195</v>
      </c>
      <c r="F64" s="14" t="s">
        <v>166</v>
      </c>
      <c r="G64" s="14" t="s">
        <v>175</v>
      </c>
      <c r="H64" s="14">
        <v>0.1</v>
      </c>
      <c r="I64" s="14" t="s">
        <v>60</v>
      </c>
      <c r="J64" s="14" t="s">
        <v>61</v>
      </c>
      <c r="K64" s="14" t="s">
        <v>93</v>
      </c>
      <c r="L64" s="14" t="s">
        <v>94</v>
      </c>
      <c r="M64" s="14" t="s">
        <v>168</v>
      </c>
      <c r="N64" s="14" t="s">
        <v>169</v>
      </c>
      <c r="O64" s="14" t="s">
        <v>65</v>
      </c>
      <c r="P64" s="14" t="s">
        <v>196</v>
      </c>
      <c r="Q64" s="14" t="s">
        <v>171</v>
      </c>
      <c r="R64" s="16" t="s">
        <v>177</v>
      </c>
      <c r="S64" s="14" t="s">
        <v>69</v>
      </c>
      <c r="T64" s="14" t="s">
        <v>69</v>
      </c>
      <c r="U64" s="14"/>
      <c r="V64" s="17"/>
      <c r="W64" s="14">
        <f t="shared" si="0"/>
        <v>1000</v>
      </c>
      <c r="X64" s="18">
        <f t="shared" si="1"/>
        <v>12.749578843416886</v>
      </c>
      <c r="Y64" s="49"/>
    </row>
    <row r="65" spans="1:25" ht="35" customHeight="1" x14ac:dyDescent="0.35">
      <c r="A65" s="11" t="s">
        <v>197</v>
      </c>
      <c r="B65" s="14" t="s">
        <v>162</v>
      </c>
      <c r="C65" s="14" t="s">
        <v>163</v>
      </c>
      <c r="D65" s="14" t="s">
        <v>164</v>
      </c>
      <c r="E65" s="14" t="s">
        <v>198</v>
      </c>
      <c r="F65" s="14" t="s">
        <v>166</v>
      </c>
      <c r="G65" s="14" t="s">
        <v>175</v>
      </c>
      <c r="H65" s="14">
        <v>0.21</v>
      </c>
      <c r="I65" s="14" t="s">
        <v>60</v>
      </c>
      <c r="J65" s="14" t="s">
        <v>61</v>
      </c>
      <c r="K65" s="14" t="s">
        <v>93</v>
      </c>
      <c r="L65" s="14" t="s">
        <v>94</v>
      </c>
      <c r="M65" s="14" t="s">
        <v>168</v>
      </c>
      <c r="N65" s="14" t="s">
        <v>169</v>
      </c>
      <c r="O65" s="14" t="s">
        <v>65</v>
      </c>
      <c r="P65" s="14" t="s">
        <v>199</v>
      </c>
      <c r="Q65" s="14" t="s">
        <v>171</v>
      </c>
      <c r="R65" s="16" t="s">
        <v>177</v>
      </c>
      <c r="S65" s="14" t="s">
        <v>69</v>
      </c>
      <c r="T65" s="14" t="s">
        <v>69</v>
      </c>
      <c r="U65" s="14"/>
      <c r="V65" s="17"/>
      <c r="W65" s="14">
        <f t="shared" si="0"/>
        <v>2100</v>
      </c>
      <c r="X65" s="18">
        <f t="shared" si="1"/>
        <v>12.749578843416886</v>
      </c>
      <c r="Y65" s="49"/>
    </row>
    <row r="66" spans="1:25" ht="35" customHeight="1" x14ac:dyDescent="0.35">
      <c r="A66" s="11" t="s">
        <v>200</v>
      </c>
      <c r="B66" s="14" t="s">
        <v>162</v>
      </c>
      <c r="C66" s="14" t="s">
        <v>163</v>
      </c>
      <c r="D66" s="14" t="s">
        <v>164</v>
      </c>
      <c r="E66" s="14" t="s">
        <v>201</v>
      </c>
      <c r="F66" s="14" t="s">
        <v>166</v>
      </c>
      <c r="G66" s="14" t="s">
        <v>175</v>
      </c>
      <c r="H66" s="14">
        <v>0.03</v>
      </c>
      <c r="I66" s="14" t="s">
        <v>60</v>
      </c>
      <c r="J66" s="14" t="s">
        <v>61</v>
      </c>
      <c r="K66" s="14" t="s">
        <v>93</v>
      </c>
      <c r="L66" s="14" t="s">
        <v>94</v>
      </c>
      <c r="M66" s="14" t="s">
        <v>168</v>
      </c>
      <c r="N66" s="14" t="s">
        <v>169</v>
      </c>
      <c r="O66" s="14" t="s">
        <v>65</v>
      </c>
      <c r="P66" s="14" t="s">
        <v>202</v>
      </c>
      <c r="Q66" s="14" t="s">
        <v>171</v>
      </c>
      <c r="R66" s="16" t="s">
        <v>177</v>
      </c>
      <c r="S66" s="14" t="s">
        <v>69</v>
      </c>
      <c r="T66" s="14" t="s">
        <v>69</v>
      </c>
      <c r="U66" s="14"/>
      <c r="V66" s="17"/>
      <c r="W66" s="14">
        <f t="shared" si="0"/>
        <v>300</v>
      </c>
      <c r="X66" s="18">
        <f t="shared" si="1"/>
        <v>12.749578843416886</v>
      </c>
      <c r="Y66" s="49"/>
    </row>
    <row r="67" spans="1:25" ht="35" customHeight="1" x14ac:dyDescent="0.35">
      <c r="A67" s="11" t="s">
        <v>203</v>
      </c>
      <c r="B67" s="14" t="s">
        <v>162</v>
      </c>
      <c r="C67" s="14" t="s">
        <v>163</v>
      </c>
      <c r="D67" s="14" t="s">
        <v>164</v>
      </c>
      <c r="E67" s="14" t="s">
        <v>204</v>
      </c>
      <c r="F67" s="14" t="s">
        <v>166</v>
      </c>
      <c r="G67" s="14" t="s">
        <v>205</v>
      </c>
      <c r="H67" s="14">
        <v>0.14000000000000001</v>
      </c>
      <c r="I67" s="14" t="s">
        <v>60</v>
      </c>
      <c r="J67" s="14" t="s">
        <v>61</v>
      </c>
      <c r="K67" s="14" t="s">
        <v>93</v>
      </c>
      <c r="L67" s="14" t="s">
        <v>94</v>
      </c>
      <c r="M67" s="14" t="s">
        <v>168</v>
      </c>
      <c r="N67" s="14" t="s">
        <v>169</v>
      </c>
      <c r="O67" s="14" t="s">
        <v>65</v>
      </c>
      <c r="P67" s="14" t="s">
        <v>206</v>
      </c>
      <c r="Q67" s="14" t="s">
        <v>171</v>
      </c>
      <c r="R67" s="16" t="s">
        <v>172</v>
      </c>
      <c r="S67" s="14" t="s">
        <v>69</v>
      </c>
      <c r="T67" s="14" t="s">
        <v>69</v>
      </c>
      <c r="U67" s="14"/>
      <c r="V67" s="17"/>
      <c r="W67" s="14">
        <f t="shared" si="0"/>
        <v>1400.0000000000002</v>
      </c>
      <c r="X67" s="18">
        <f t="shared" si="1"/>
        <v>12.749578843416886</v>
      </c>
      <c r="Y67" s="49"/>
    </row>
    <row r="68" spans="1:25" ht="35" customHeight="1" x14ac:dyDescent="0.35">
      <c r="A68" s="11" t="s">
        <v>207</v>
      </c>
      <c r="B68" s="14" t="s">
        <v>162</v>
      </c>
      <c r="C68" s="14" t="s">
        <v>163</v>
      </c>
      <c r="D68" s="14" t="s">
        <v>164</v>
      </c>
      <c r="E68" s="14" t="s">
        <v>208</v>
      </c>
      <c r="F68" s="14" t="s">
        <v>166</v>
      </c>
      <c r="G68" s="14" t="s">
        <v>175</v>
      </c>
      <c r="H68" s="14">
        <v>0.42199999999999999</v>
      </c>
      <c r="I68" s="14" t="s">
        <v>60</v>
      </c>
      <c r="J68" s="14" t="s">
        <v>61</v>
      </c>
      <c r="K68" s="14" t="s">
        <v>93</v>
      </c>
      <c r="L68" s="14" t="s">
        <v>94</v>
      </c>
      <c r="M68" s="14" t="s">
        <v>168</v>
      </c>
      <c r="N68" s="14" t="s">
        <v>169</v>
      </c>
      <c r="O68" s="14" t="s">
        <v>65</v>
      </c>
      <c r="P68" s="14" t="s">
        <v>209</v>
      </c>
      <c r="Q68" s="14" t="s">
        <v>171</v>
      </c>
      <c r="R68" s="16" t="s">
        <v>177</v>
      </c>
      <c r="S68" s="14" t="s">
        <v>69</v>
      </c>
      <c r="T68" s="14" t="s">
        <v>69</v>
      </c>
      <c r="U68" s="14"/>
      <c r="V68" s="17"/>
      <c r="W68" s="14">
        <f t="shared" si="0"/>
        <v>4220</v>
      </c>
      <c r="X68" s="18">
        <f t="shared" si="1"/>
        <v>12.749578843416886</v>
      </c>
      <c r="Y68" s="49"/>
    </row>
    <row r="69" spans="1:25" ht="35" customHeight="1" x14ac:dyDescent="0.35">
      <c r="A69" s="11" t="s">
        <v>210</v>
      </c>
      <c r="B69" s="14" t="s">
        <v>162</v>
      </c>
      <c r="C69" s="14" t="s">
        <v>163</v>
      </c>
      <c r="D69" s="14" t="s">
        <v>164</v>
      </c>
      <c r="E69" s="14" t="s">
        <v>211</v>
      </c>
      <c r="F69" s="14" t="s">
        <v>166</v>
      </c>
      <c r="G69" s="14" t="s">
        <v>175</v>
      </c>
      <c r="H69" s="14">
        <v>0.1167</v>
      </c>
      <c r="I69" s="14" t="s">
        <v>60</v>
      </c>
      <c r="J69" s="14" t="s">
        <v>61</v>
      </c>
      <c r="K69" s="14" t="s">
        <v>93</v>
      </c>
      <c r="L69" s="14" t="s">
        <v>94</v>
      </c>
      <c r="M69" s="14" t="s">
        <v>168</v>
      </c>
      <c r="N69" s="14" t="s">
        <v>169</v>
      </c>
      <c r="O69" s="14" t="s">
        <v>65</v>
      </c>
      <c r="P69" s="14" t="s">
        <v>212</v>
      </c>
      <c r="Q69" s="14" t="s">
        <v>171</v>
      </c>
      <c r="R69" s="16" t="s">
        <v>177</v>
      </c>
      <c r="S69" s="14" t="s">
        <v>69</v>
      </c>
      <c r="T69" s="14" t="s">
        <v>69</v>
      </c>
      <c r="U69" s="14"/>
      <c r="V69" s="17"/>
      <c r="W69" s="14">
        <f t="shared" si="0"/>
        <v>1167</v>
      </c>
      <c r="X69" s="18">
        <f t="shared" si="1"/>
        <v>12.749578843416886</v>
      </c>
      <c r="Y69" s="49"/>
    </row>
    <row r="70" spans="1:25" ht="35" customHeight="1" x14ac:dyDescent="0.35">
      <c r="A70" s="11" t="s">
        <v>213</v>
      </c>
      <c r="B70" s="14" t="s">
        <v>162</v>
      </c>
      <c r="C70" s="14" t="s">
        <v>163</v>
      </c>
      <c r="D70" s="14" t="s">
        <v>164</v>
      </c>
      <c r="E70" s="14" t="s">
        <v>214</v>
      </c>
      <c r="F70" s="14" t="s">
        <v>166</v>
      </c>
      <c r="G70" s="14" t="s">
        <v>175</v>
      </c>
      <c r="H70" s="14">
        <v>8.0600000000000005E-2</v>
      </c>
      <c r="I70" s="14" t="s">
        <v>60</v>
      </c>
      <c r="J70" s="14" t="s">
        <v>61</v>
      </c>
      <c r="K70" s="14" t="s">
        <v>93</v>
      </c>
      <c r="L70" s="14" t="s">
        <v>94</v>
      </c>
      <c r="M70" s="14" t="s">
        <v>168</v>
      </c>
      <c r="N70" s="14" t="s">
        <v>169</v>
      </c>
      <c r="O70" s="14" t="s">
        <v>65</v>
      </c>
      <c r="P70" s="14" t="s">
        <v>215</v>
      </c>
      <c r="Q70" s="14" t="s">
        <v>171</v>
      </c>
      <c r="R70" s="16" t="s">
        <v>177</v>
      </c>
      <c r="S70" s="14" t="s">
        <v>69</v>
      </c>
      <c r="T70" s="14" t="s">
        <v>69</v>
      </c>
      <c r="U70" s="14"/>
      <c r="V70" s="17"/>
      <c r="W70" s="14">
        <f t="shared" si="0"/>
        <v>806</v>
      </c>
      <c r="X70" s="18">
        <f t="shared" si="1"/>
        <v>12.749578843416886</v>
      </c>
      <c r="Y70" s="49"/>
    </row>
    <row r="71" spans="1:25" ht="35" customHeight="1" x14ac:dyDescent="0.35">
      <c r="A71" s="11" t="s">
        <v>216</v>
      </c>
      <c r="B71" s="14" t="s">
        <v>162</v>
      </c>
      <c r="C71" s="14" t="s">
        <v>163</v>
      </c>
      <c r="D71" s="14" t="s">
        <v>164</v>
      </c>
      <c r="E71" s="14" t="s">
        <v>217</v>
      </c>
      <c r="F71" s="14" t="s">
        <v>166</v>
      </c>
      <c r="G71" s="14" t="s">
        <v>218</v>
      </c>
      <c r="H71" s="14">
        <v>0.14000000000000001</v>
      </c>
      <c r="I71" s="14" t="s">
        <v>60</v>
      </c>
      <c r="J71" s="14" t="s">
        <v>61</v>
      </c>
      <c r="K71" s="14" t="s">
        <v>93</v>
      </c>
      <c r="L71" s="14" t="s">
        <v>94</v>
      </c>
      <c r="M71" s="14" t="s">
        <v>168</v>
      </c>
      <c r="N71" s="14" t="s">
        <v>169</v>
      </c>
      <c r="O71" s="14" t="s">
        <v>65</v>
      </c>
      <c r="P71" s="14" t="s">
        <v>219</v>
      </c>
      <c r="Q71" s="14" t="s">
        <v>171</v>
      </c>
      <c r="R71" s="16" t="s">
        <v>177</v>
      </c>
      <c r="S71" s="14" t="s">
        <v>69</v>
      </c>
      <c r="T71" s="14" t="s">
        <v>69</v>
      </c>
      <c r="U71" s="14"/>
      <c r="V71" s="17"/>
      <c r="W71" s="14">
        <f t="shared" si="0"/>
        <v>1400.0000000000002</v>
      </c>
      <c r="X71" s="18">
        <f t="shared" si="1"/>
        <v>12.749578843416886</v>
      </c>
      <c r="Y71" s="49"/>
    </row>
    <row r="72" spans="1:25" ht="35" customHeight="1" x14ac:dyDescent="0.35">
      <c r="A72" s="11" t="s">
        <v>220</v>
      </c>
      <c r="B72" s="14" t="s">
        <v>162</v>
      </c>
      <c r="C72" s="14" t="s">
        <v>163</v>
      </c>
      <c r="D72" s="14" t="s">
        <v>164</v>
      </c>
      <c r="E72" s="14" t="s">
        <v>221</v>
      </c>
      <c r="F72" s="14" t="s">
        <v>222</v>
      </c>
      <c r="G72" s="14" t="s">
        <v>223</v>
      </c>
      <c r="H72" s="14">
        <v>0.24</v>
      </c>
      <c r="I72" s="14" t="s">
        <v>141</v>
      </c>
      <c r="J72" s="14" t="s">
        <v>61</v>
      </c>
      <c r="K72" s="14" t="s">
        <v>93</v>
      </c>
      <c r="L72" s="14" t="s">
        <v>94</v>
      </c>
      <c r="M72" s="14" t="s">
        <v>168</v>
      </c>
      <c r="N72" s="14" t="s">
        <v>224</v>
      </c>
      <c r="O72" s="14" t="s">
        <v>65</v>
      </c>
      <c r="P72" s="14" t="s">
        <v>225</v>
      </c>
      <c r="Q72" s="14" t="s">
        <v>226</v>
      </c>
      <c r="R72" s="16" t="s">
        <v>227</v>
      </c>
      <c r="S72" s="14" t="s">
        <v>69</v>
      </c>
      <c r="T72" s="14" t="s">
        <v>69</v>
      </c>
      <c r="U72" s="14"/>
      <c r="V72" s="17"/>
      <c r="W72" s="14">
        <f t="shared" si="0"/>
        <v>2400</v>
      </c>
      <c r="X72" s="18">
        <f t="shared" si="1"/>
        <v>12.749578843416886</v>
      </c>
      <c r="Y72" s="49"/>
    </row>
    <row r="73" spans="1:25" ht="35" customHeight="1" x14ac:dyDescent="0.35">
      <c r="A73" s="11" t="s">
        <v>228</v>
      </c>
      <c r="B73" s="14" t="s">
        <v>88</v>
      </c>
      <c r="C73" s="14" t="s">
        <v>229</v>
      </c>
      <c r="D73" s="14" t="s">
        <v>230</v>
      </c>
      <c r="E73" s="14" t="s">
        <v>231</v>
      </c>
      <c r="F73" s="14" t="s">
        <v>232</v>
      </c>
      <c r="G73" s="14" t="s">
        <v>59</v>
      </c>
      <c r="H73" s="14">
        <v>0.32400000000000001</v>
      </c>
      <c r="I73" s="14" t="s">
        <v>141</v>
      </c>
      <c r="J73" s="14" t="s">
        <v>61</v>
      </c>
      <c r="K73" s="14" t="s">
        <v>93</v>
      </c>
      <c r="L73" s="14" t="s">
        <v>94</v>
      </c>
      <c r="M73" s="14" t="s">
        <v>95</v>
      </c>
      <c r="N73" s="14" t="s">
        <v>233</v>
      </c>
      <c r="O73" s="14" t="s">
        <v>65</v>
      </c>
      <c r="P73" s="14" t="s">
        <v>234</v>
      </c>
      <c r="Q73" s="14" t="s">
        <v>235</v>
      </c>
      <c r="R73" s="16" t="s">
        <v>236</v>
      </c>
      <c r="S73" s="14" t="s">
        <v>69</v>
      </c>
      <c r="T73" s="14" t="s">
        <v>69</v>
      </c>
      <c r="U73" s="14"/>
      <c r="V73" s="17"/>
      <c r="W73" s="14">
        <f t="shared" si="0"/>
        <v>3240</v>
      </c>
      <c r="X73" s="18">
        <f t="shared" si="1"/>
        <v>12.749578843416886</v>
      </c>
      <c r="Y73" s="49"/>
    </row>
    <row r="74" spans="1:25" ht="35" customHeight="1" x14ac:dyDescent="0.35">
      <c r="A74" s="11" t="s">
        <v>237</v>
      </c>
      <c r="B74" s="14" t="s">
        <v>162</v>
      </c>
      <c r="C74" s="14" t="s">
        <v>238</v>
      </c>
      <c r="D74" s="14" t="s">
        <v>239</v>
      </c>
      <c r="E74" s="14" t="s">
        <v>240</v>
      </c>
      <c r="F74" s="14" t="s">
        <v>166</v>
      </c>
      <c r="G74" s="14" t="s">
        <v>241</v>
      </c>
      <c r="H74" s="14">
        <v>0.02</v>
      </c>
      <c r="I74" s="14" t="s">
        <v>60</v>
      </c>
      <c r="J74" s="14" t="s">
        <v>61</v>
      </c>
      <c r="K74" s="14" t="s">
        <v>93</v>
      </c>
      <c r="L74" s="14" t="s">
        <v>94</v>
      </c>
      <c r="M74" s="14" t="s">
        <v>168</v>
      </c>
      <c r="N74" s="14" t="s">
        <v>169</v>
      </c>
      <c r="O74" s="14" t="s">
        <v>65</v>
      </c>
      <c r="P74" s="14" t="s">
        <v>242</v>
      </c>
      <c r="Q74" s="14" t="s">
        <v>171</v>
      </c>
      <c r="R74" s="16" t="s">
        <v>243</v>
      </c>
      <c r="S74" s="14" t="s">
        <v>69</v>
      </c>
      <c r="T74" s="14" t="s">
        <v>69</v>
      </c>
      <c r="U74" s="14"/>
      <c r="V74" s="17"/>
      <c r="W74" s="14">
        <f t="shared" si="0"/>
        <v>200</v>
      </c>
      <c r="X74" s="18">
        <f t="shared" si="1"/>
        <v>12.749578843416886</v>
      </c>
      <c r="Y74" s="49"/>
    </row>
    <row r="75" spans="1:25" ht="35" customHeight="1" x14ac:dyDescent="0.35">
      <c r="A75" s="11" t="s">
        <v>244</v>
      </c>
      <c r="B75" s="14" t="s">
        <v>162</v>
      </c>
      <c r="C75" s="14" t="s">
        <v>238</v>
      </c>
      <c r="D75" s="14" t="s">
        <v>239</v>
      </c>
      <c r="E75" s="14" t="s">
        <v>245</v>
      </c>
      <c r="F75" s="14" t="s">
        <v>166</v>
      </c>
      <c r="G75" s="14" t="s">
        <v>241</v>
      </c>
      <c r="H75" s="14">
        <v>0.02</v>
      </c>
      <c r="I75" s="14" t="s">
        <v>60</v>
      </c>
      <c r="J75" s="14" t="s">
        <v>61</v>
      </c>
      <c r="K75" s="14" t="s">
        <v>93</v>
      </c>
      <c r="L75" s="14" t="s">
        <v>94</v>
      </c>
      <c r="M75" s="14" t="s">
        <v>168</v>
      </c>
      <c r="N75" s="14" t="s">
        <v>169</v>
      </c>
      <c r="O75" s="14" t="s">
        <v>65</v>
      </c>
      <c r="P75" s="14" t="s">
        <v>246</v>
      </c>
      <c r="Q75" s="14" t="s">
        <v>171</v>
      </c>
      <c r="R75" s="16" t="s">
        <v>243</v>
      </c>
      <c r="S75" s="14" t="s">
        <v>69</v>
      </c>
      <c r="T75" s="14" t="s">
        <v>69</v>
      </c>
      <c r="U75" s="14"/>
      <c r="V75" s="17"/>
      <c r="W75" s="14">
        <f t="shared" si="0"/>
        <v>200</v>
      </c>
      <c r="X75" s="18">
        <f t="shared" si="1"/>
        <v>12.749578843416886</v>
      </c>
      <c r="Y75" s="49"/>
    </row>
    <row r="76" spans="1:25" ht="35" customHeight="1" x14ac:dyDescent="0.35">
      <c r="A76" s="11" t="s">
        <v>247</v>
      </c>
      <c r="B76" s="14" t="s">
        <v>162</v>
      </c>
      <c r="C76" s="14" t="s">
        <v>238</v>
      </c>
      <c r="D76" s="14" t="s">
        <v>239</v>
      </c>
      <c r="E76" s="14" t="s">
        <v>248</v>
      </c>
      <c r="F76" s="14" t="s">
        <v>166</v>
      </c>
      <c r="G76" s="14" t="s">
        <v>241</v>
      </c>
      <c r="H76" s="14">
        <v>0.08</v>
      </c>
      <c r="I76" s="14" t="s">
        <v>60</v>
      </c>
      <c r="J76" s="14" t="s">
        <v>61</v>
      </c>
      <c r="K76" s="14" t="s">
        <v>93</v>
      </c>
      <c r="L76" s="14" t="s">
        <v>94</v>
      </c>
      <c r="M76" s="14" t="s">
        <v>168</v>
      </c>
      <c r="N76" s="14" t="s">
        <v>169</v>
      </c>
      <c r="O76" s="14" t="s">
        <v>65</v>
      </c>
      <c r="P76" s="14" t="s">
        <v>249</v>
      </c>
      <c r="Q76" s="14" t="s">
        <v>171</v>
      </c>
      <c r="R76" s="16" t="s">
        <v>243</v>
      </c>
      <c r="S76" s="14" t="s">
        <v>69</v>
      </c>
      <c r="T76" s="14" t="s">
        <v>69</v>
      </c>
      <c r="U76" s="14"/>
      <c r="V76" s="17"/>
      <c r="W76" s="14">
        <f t="shared" si="0"/>
        <v>800</v>
      </c>
      <c r="X76" s="18">
        <f t="shared" si="1"/>
        <v>12.749578843416886</v>
      </c>
      <c r="Y76" s="49"/>
    </row>
    <row r="77" spans="1:25" ht="35" customHeight="1" x14ac:dyDescent="0.35">
      <c r="A77" s="11" t="s">
        <v>250</v>
      </c>
      <c r="B77" s="14" t="s">
        <v>162</v>
      </c>
      <c r="C77" s="14" t="s">
        <v>238</v>
      </c>
      <c r="D77" s="14" t="s">
        <v>239</v>
      </c>
      <c r="E77" s="14" t="s">
        <v>251</v>
      </c>
      <c r="F77" s="14" t="s">
        <v>166</v>
      </c>
      <c r="G77" s="14" t="s">
        <v>241</v>
      </c>
      <c r="H77" s="14">
        <v>0.23</v>
      </c>
      <c r="I77" s="14" t="s">
        <v>60</v>
      </c>
      <c r="J77" s="14" t="s">
        <v>61</v>
      </c>
      <c r="K77" s="14" t="s">
        <v>93</v>
      </c>
      <c r="L77" s="14" t="s">
        <v>94</v>
      </c>
      <c r="M77" s="14" t="s">
        <v>168</v>
      </c>
      <c r="N77" s="14" t="s">
        <v>169</v>
      </c>
      <c r="O77" s="14" t="s">
        <v>65</v>
      </c>
      <c r="P77" s="14" t="s">
        <v>252</v>
      </c>
      <c r="Q77" s="14" t="s">
        <v>171</v>
      </c>
      <c r="R77" s="16" t="s">
        <v>243</v>
      </c>
      <c r="S77" s="14" t="s">
        <v>69</v>
      </c>
      <c r="T77" s="14" t="s">
        <v>69</v>
      </c>
      <c r="U77" s="14"/>
      <c r="V77" s="17"/>
      <c r="W77" s="14">
        <f t="shared" si="0"/>
        <v>2300</v>
      </c>
      <c r="X77" s="18">
        <f t="shared" si="1"/>
        <v>12.749578843416886</v>
      </c>
      <c r="Y77" s="49"/>
    </row>
    <row r="78" spans="1:25" ht="35" customHeight="1" x14ac:dyDescent="0.35">
      <c r="A78" s="11" t="s">
        <v>253</v>
      </c>
      <c r="B78" s="14" t="s">
        <v>162</v>
      </c>
      <c r="C78" s="14" t="s">
        <v>238</v>
      </c>
      <c r="D78" s="14" t="s">
        <v>239</v>
      </c>
      <c r="E78" s="14" t="s">
        <v>254</v>
      </c>
      <c r="F78" s="14" t="s">
        <v>166</v>
      </c>
      <c r="G78" s="14" t="s">
        <v>241</v>
      </c>
      <c r="H78" s="14">
        <v>0.08</v>
      </c>
      <c r="I78" s="14" t="s">
        <v>60</v>
      </c>
      <c r="J78" s="14" t="s">
        <v>61</v>
      </c>
      <c r="K78" s="14" t="s">
        <v>93</v>
      </c>
      <c r="L78" s="14" t="s">
        <v>94</v>
      </c>
      <c r="M78" s="14" t="s">
        <v>168</v>
      </c>
      <c r="N78" s="14" t="s">
        <v>169</v>
      </c>
      <c r="O78" s="14" t="s">
        <v>65</v>
      </c>
      <c r="P78" s="14" t="s">
        <v>255</v>
      </c>
      <c r="Q78" s="14" t="s">
        <v>171</v>
      </c>
      <c r="R78" s="16" t="s">
        <v>243</v>
      </c>
      <c r="S78" s="14" t="s">
        <v>69</v>
      </c>
      <c r="T78" s="14" t="s">
        <v>69</v>
      </c>
      <c r="U78" s="14"/>
      <c r="V78" s="17"/>
      <c r="W78" s="14">
        <f t="shared" si="0"/>
        <v>800</v>
      </c>
      <c r="X78" s="18">
        <f t="shared" si="1"/>
        <v>12.749578843416886</v>
      </c>
      <c r="Y78" s="49"/>
    </row>
    <row r="79" spans="1:25" ht="35" customHeight="1" x14ac:dyDescent="0.35">
      <c r="A79" s="11" t="s">
        <v>256</v>
      </c>
      <c r="B79" s="14" t="s">
        <v>162</v>
      </c>
      <c r="C79" s="14" t="s">
        <v>238</v>
      </c>
      <c r="D79" s="14" t="s">
        <v>239</v>
      </c>
      <c r="E79" s="14" t="s">
        <v>257</v>
      </c>
      <c r="F79" s="14" t="s">
        <v>258</v>
      </c>
      <c r="G79" s="14" t="s">
        <v>79</v>
      </c>
      <c r="H79" s="14">
        <v>0.09</v>
      </c>
      <c r="I79" s="14" t="s">
        <v>60</v>
      </c>
      <c r="J79" s="14" t="s">
        <v>61</v>
      </c>
      <c r="K79" s="14" t="s">
        <v>93</v>
      </c>
      <c r="L79" s="14" t="s">
        <v>94</v>
      </c>
      <c r="M79" s="14" t="s">
        <v>168</v>
      </c>
      <c r="N79" s="14" t="s">
        <v>259</v>
      </c>
      <c r="O79" s="14" t="s">
        <v>65</v>
      </c>
      <c r="P79" s="14" t="s">
        <v>260</v>
      </c>
      <c r="Q79" s="14" t="s">
        <v>261</v>
      </c>
      <c r="R79" s="16" t="s">
        <v>243</v>
      </c>
      <c r="S79" s="14" t="s">
        <v>69</v>
      </c>
      <c r="T79" s="14" t="s">
        <v>69</v>
      </c>
      <c r="U79" s="14"/>
      <c r="V79" s="17"/>
      <c r="W79" s="14">
        <f t="shared" si="0"/>
        <v>900</v>
      </c>
      <c r="X79" s="18">
        <f t="shared" si="1"/>
        <v>12.749578843416886</v>
      </c>
      <c r="Y79" s="49"/>
    </row>
    <row r="80" spans="1:25" ht="35" customHeight="1" x14ac:dyDescent="0.35">
      <c r="A80" s="11" t="s">
        <v>262</v>
      </c>
      <c r="B80" s="14" t="s">
        <v>263</v>
      </c>
      <c r="C80" s="14" t="s">
        <v>264</v>
      </c>
      <c r="D80" s="14" t="s">
        <v>265</v>
      </c>
      <c r="E80" s="14" t="s">
        <v>266</v>
      </c>
      <c r="F80" s="14" t="s">
        <v>267</v>
      </c>
      <c r="G80" s="14" t="s">
        <v>268</v>
      </c>
      <c r="H80" s="14">
        <v>1.65</v>
      </c>
      <c r="I80" s="14" t="s">
        <v>60</v>
      </c>
      <c r="J80" s="14" t="s">
        <v>61</v>
      </c>
      <c r="K80" s="14" t="s">
        <v>93</v>
      </c>
      <c r="L80" s="14" t="s">
        <v>94</v>
      </c>
      <c r="M80" s="14" t="s">
        <v>63</v>
      </c>
      <c r="N80" s="14" t="s">
        <v>269</v>
      </c>
      <c r="O80" s="14" t="s">
        <v>65</v>
      </c>
      <c r="P80" s="14" t="s">
        <v>270</v>
      </c>
      <c r="Q80" s="14" t="s">
        <v>271</v>
      </c>
      <c r="R80" s="16" t="s">
        <v>68</v>
      </c>
      <c r="S80" s="14" t="s">
        <v>69</v>
      </c>
      <c r="T80" s="14" t="s">
        <v>69</v>
      </c>
      <c r="U80" s="14">
        <v>997</v>
      </c>
      <c r="V80" s="17"/>
      <c r="W80" s="14">
        <f t="shared" si="0"/>
        <v>16500</v>
      </c>
      <c r="X80" s="18">
        <f t="shared" si="1"/>
        <v>12.749578843416886</v>
      </c>
      <c r="Y80" s="49"/>
    </row>
    <row r="81" spans="1:25" ht="35" customHeight="1" x14ac:dyDescent="0.35">
      <c r="A81" s="11" t="s">
        <v>272</v>
      </c>
      <c r="B81" s="14" t="s">
        <v>263</v>
      </c>
      <c r="C81" s="14" t="s">
        <v>264</v>
      </c>
      <c r="D81" s="14" t="s">
        <v>265</v>
      </c>
      <c r="E81" s="14" t="s">
        <v>273</v>
      </c>
      <c r="F81" s="14" t="s">
        <v>267</v>
      </c>
      <c r="G81" s="14" t="s">
        <v>268</v>
      </c>
      <c r="H81" s="14">
        <v>2.2059000000000002</v>
      </c>
      <c r="I81" s="14" t="s">
        <v>60</v>
      </c>
      <c r="J81" s="14" t="s">
        <v>61</v>
      </c>
      <c r="K81" s="14" t="s">
        <v>93</v>
      </c>
      <c r="L81" s="14" t="s">
        <v>94</v>
      </c>
      <c r="M81" s="14" t="s">
        <v>274</v>
      </c>
      <c r="N81" s="14" t="s">
        <v>269</v>
      </c>
      <c r="O81" s="14" t="s">
        <v>65</v>
      </c>
      <c r="P81" s="14" t="s">
        <v>275</v>
      </c>
      <c r="Q81" s="14" t="s">
        <v>271</v>
      </c>
      <c r="R81" s="16" t="s">
        <v>68</v>
      </c>
      <c r="S81" s="14" t="s">
        <v>69</v>
      </c>
      <c r="T81" s="14" t="s">
        <v>69</v>
      </c>
      <c r="U81" s="14">
        <v>997</v>
      </c>
      <c r="V81" s="17"/>
      <c r="W81" s="14">
        <f t="shared" si="0"/>
        <v>22059.000000000004</v>
      </c>
      <c r="X81" s="18">
        <f t="shared" si="1"/>
        <v>12.749578843416886</v>
      </c>
      <c r="Y81" s="49"/>
    </row>
    <row r="82" spans="1:25" ht="35" customHeight="1" x14ac:dyDescent="0.35">
      <c r="A82" s="11" t="s">
        <v>276</v>
      </c>
      <c r="B82" s="14" t="s">
        <v>263</v>
      </c>
      <c r="C82" s="14" t="s">
        <v>264</v>
      </c>
      <c r="D82" s="14" t="s">
        <v>265</v>
      </c>
      <c r="E82" s="14" t="s">
        <v>277</v>
      </c>
      <c r="F82" s="14" t="s">
        <v>267</v>
      </c>
      <c r="G82" s="14" t="s">
        <v>268</v>
      </c>
      <c r="H82" s="14">
        <v>0.11</v>
      </c>
      <c r="I82" s="14" t="s">
        <v>60</v>
      </c>
      <c r="J82" s="14" t="s">
        <v>61</v>
      </c>
      <c r="K82" s="14" t="s">
        <v>93</v>
      </c>
      <c r="L82" s="14" t="s">
        <v>94</v>
      </c>
      <c r="M82" s="14" t="s">
        <v>278</v>
      </c>
      <c r="N82" s="14" t="s">
        <v>269</v>
      </c>
      <c r="O82" s="14" t="s">
        <v>65</v>
      </c>
      <c r="P82" s="14" t="s">
        <v>279</v>
      </c>
      <c r="Q82" s="14" t="s">
        <v>271</v>
      </c>
      <c r="R82" s="16" t="s">
        <v>68</v>
      </c>
      <c r="S82" s="14" t="s">
        <v>69</v>
      </c>
      <c r="T82" s="14" t="s">
        <v>69</v>
      </c>
      <c r="U82" s="14">
        <v>997</v>
      </c>
      <c r="V82" s="17"/>
      <c r="W82" s="14">
        <f t="shared" si="0"/>
        <v>1100</v>
      </c>
      <c r="X82" s="18">
        <f t="shared" si="1"/>
        <v>12.749578843416886</v>
      </c>
      <c r="Y82" s="49"/>
    </row>
    <row r="83" spans="1:25" ht="35" customHeight="1" x14ac:dyDescent="0.35">
      <c r="A83" s="11" t="s">
        <v>280</v>
      </c>
      <c r="B83" s="14" t="s">
        <v>263</v>
      </c>
      <c r="C83" s="14" t="s">
        <v>264</v>
      </c>
      <c r="D83" s="14" t="s">
        <v>265</v>
      </c>
      <c r="E83" s="14" t="s">
        <v>281</v>
      </c>
      <c r="F83" s="14" t="s">
        <v>267</v>
      </c>
      <c r="G83" s="14" t="s">
        <v>268</v>
      </c>
      <c r="H83" s="14">
        <v>0.02</v>
      </c>
      <c r="I83" s="14" t="s">
        <v>60</v>
      </c>
      <c r="J83" s="14" t="s">
        <v>61</v>
      </c>
      <c r="K83" s="14" t="s">
        <v>93</v>
      </c>
      <c r="L83" s="14" t="s">
        <v>94</v>
      </c>
      <c r="M83" s="14" t="s">
        <v>278</v>
      </c>
      <c r="N83" s="14" t="s">
        <v>269</v>
      </c>
      <c r="O83" s="14" t="s">
        <v>65</v>
      </c>
      <c r="P83" s="14" t="s">
        <v>282</v>
      </c>
      <c r="Q83" s="14" t="s">
        <v>271</v>
      </c>
      <c r="R83" s="16" t="s">
        <v>283</v>
      </c>
      <c r="S83" s="20" t="s">
        <v>284</v>
      </c>
      <c r="T83" s="14" t="s">
        <v>285</v>
      </c>
      <c r="U83" s="16" t="s">
        <v>343</v>
      </c>
      <c r="V83" s="17">
        <f>184000+187000</f>
        <v>371000</v>
      </c>
      <c r="W83" s="14">
        <f t="shared" si="0"/>
        <v>200</v>
      </c>
      <c r="X83" s="18">
        <f t="shared" si="1"/>
        <v>12.749578843416886</v>
      </c>
      <c r="Y83" s="49"/>
    </row>
    <row r="84" spans="1:25" ht="35" customHeight="1" x14ac:dyDescent="0.35">
      <c r="A84" s="11" t="s">
        <v>286</v>
      </c>
      <c r="B84" s="14" t="s">
        <v>263</v>
      </c>
      <c r="C84" s="14" t="s">
        <v>264</v>
      </c>
      <c r="D84" s="14" t="s">
        <v>265</v>
      </c>
      <c r="E84" s="14" t="s">
        <v>287</v>
      </c>
      <c r="F84" s="14" t="s">
        <v>267</v>
      </c>
      <c r="G84" s="14" t="s">
        <v>268</v>
      </c>
      <c r="H84" s="14">
        <v>0.24</v>
      </c>
      <c r="I84" s="14" t="s">
        <v>60</v>
      </c>
      <c r="J84" s="14" t="s">
        <v>61</v>
      </c>
      <c r="K84" s="14" t="s">
        <v>93</v>
      </c>
      <c r="L84" s="14" t="s">
        <v>94</v>
      </c>
      <c r="M84" s="14" t="s">
        <v>63</v>
      </c>
      <c r="N84" s="14" t="s">
        <v>269</v>
      </c>
      <c r="O84" s="14" t="s">
        <v>65</v>
      </c>
      <c r="P84" s="14" t="s">
        <v>288</v>
      </c>
      <c r="Q84" s="14" t="s">
        <v>271</v>
      </c>
      <c r="R84" s="16" t="s">
        <v>76</v>
      </c>
      <c r="S84" s="14" t="s">
        <v>69</v>
      </c>
      <c r="T84" s="14" t="s">
        <v>69</v>
      </c>
      <c r="U84" s="14">
        <v>997</v>
      </c>
      <c r="V84" s="17"/>
      <c r="W84" s="14">
        <f t="shared" si="0"/>
        <v>2400</v>
      </c>
      <c r="X84" s="18">
        <f t="shared" si="1"/>
        <v>12.749578843416886</v>
      </c>
      <c r="Y84" s="49"/>
    </row>
    <row r="85" spans="1:25" ht="35" customHeight="1" x14ac:dyDescent="0.35">
      <c r="A85" s="11" t="s">
        <v>289</v>
      </c>
      <c r="B85" s="14" t="s">
        <v>263</v>
      </c>
      <c r="C85" s="14" t="s">
        <v>264</v>
      </c>
      <c r="D85" s="14" t="s">
        <v>265</v>
      </c>
      <c r="E85" s="14" t="s">
        <v>290</v>
      </c>
      <c r="F85" s="14" t="s">
        <v>267</v>
      </c>
      <c r="G85" s="14" t="s">
        <v>268</v>
      </c>
      <c r="H85" s="14">
        <v>0.1108</v>
      </c>
      <c r="I85" s="14" t="s">
        <v>60</v>
      </c>
      <c r="J85" s="14" t="s">
        <v>61</v>
      </c>
      <c r="K85" s="14" t="s">
        <v>93</v>
      </c>
      <c r="L85" s="14" t="s">
        <v>94</v>
      </c>
      <c r="M85" s="14" t="s">
        <v>63</v>
      </c>
      <c r="N85" s="14" t="s">
        <v>269</v>
      </c>
      <c r="O85" s="14" t="s">
        <v>65</v>
      </c>
      <c r="P85" s="14" t="s">
        <v>291</v>
      </c>
      <c r="Q85" s="14" t="s">
        <v>271</v>
      </c>
      <c r="R85" s="16" t="s">
        <v>68</v>
      </c>
      <c r="S85" s="14" t="s">
        <v>69</v>
      </c>
      <c r="T85" s="14" t="s">
        <v>69</v>
      </c>
      <c r="U85" s="14">
        <v>997</v>
      </c>
      <c r="V85" s="17"/>
      <c r="W85" s="14">
        <f t="shared" si="0"/>
        <v>1108</v>
      </c>
      <c r="X85" s="18">
        <f t="shared" si="1"/>
        <v>12.749578843416886</v>
      </c>
      <c r="Y85" s="49"/>
    </row>
    <row r="86" spans="1:25" ht="35" customHeight="1" x14ac:dyDescent="0.35">
      <c r="A86" s="11" t="s">
        <v>292</v>
      </c>
      <c r="B86" s="14" t="s">
        <v>263</v>
      </c>
      <c r="C86" s="14" t="s">
        <v>264</v>
      </c>
      <c r="D86" s="14" t="s">
        <v>265</v>
      </c>
      <c r="E86" s="14" t="s">
        <v>293</v>
      </c>
      <c r="F86" s="14" t="s">
        <v>294</v>
      </c>
      <c r="G86" s="14" t="s">
        <v>268</v>
      </c>
      <c r="H86" s="14">
        <v>0.6</v>
      </c>
      <c r="I86" s="14" t="s">
        <v>141</v>
      </c>
      <c r="J86" s="14" t="s">
        <v>61</v>
      </c>
      <c r="K86" s="14" t="s">
        <v>93</v>
      </c>
      <c r="L86" s="14" t="s">
        <v>94</v>
      </c>
      <c r="M86" s="14" t="s">
        <v>295</v>
      </c>
      <c r="N86" s="14" t="s">
        <v>296</v>
      </c>
      <c r="O86" s="14" t="s">
        <v>65</v>
      </c>
      <c r="P86" s="14" t="s">
        <v>297</v>
      </c>
      <c r="Q86" s="14" t="s">
        <v>298</v>
      </c>
      <c r="R86" s="16" t="s">
        <v>299</v>
      </c>
      <c r="S86" s="19">
        <v>23742</v>
      </c>
      <c r="T86" s="14" t="s">
        <v>300</v>
      </c>
      <c r="U86" s="14">
        <v>997</v>
      </c>
      <c r="V86" s="17"/>
      <c r="W86" s="14">
        <f t="shared" si="0"/>
        <v>6000</v>
      </c>
      <c r="X86" s="18">
        <f t="shared" si="1"/>
        <v>12.749578843416886</v>
      </c>
      <c r="Y86" s="49"/>
    </row>
    <row r="87" spans="1:25" ht="35" customHeight="1" x14ac:dyDescent="0.35">
      <c r="A87" s="11" t="s">
        <v>301</v>
      </c>
      <c r="B87" s="14" t="s">
        <v>88</v>
      </c>
      <c r="C87" s="14" t="s">
        <v>89</v>
      </c>
      <c r="D87" s="14" t="s">
        <v>90</v>
      </c>
      <c r="E87" s="14" t="s">
        <v>302</v>
      </c>
      <c r="F87" s="14" t="s">
        <v>303</v>
      </c>
      <c r="G87" s="14" t="s">
        <v>79</v>
      </c>
      <c r="H87" s="14">
        <v>0.05</v>
      </c>
      <c r="I87" s="14" t="s">
        <v>60</v>
      </c>
      <c r="J87" s="14" t="s">
        <v>61</v>
      </c>
      <c r="K87" s="14" t="s">
        <v>93</v>
      </c>
      <c r="L87" s="14" t="s">
        <v>94</v>
      </c>
      <c r="M87" s="14" t="s">
        <v>95</v>
      </c>
      <c r="N87" s="14"/>
      <c r="O87" s="25"/>
      <c r="P87" s="25"/>
      <c r="Q87" s="32" t="s">
        <v>304</v>
      </c>
      <c r="R87" s="16" t="s">
        <v>305</v>
      </c>
      <c r="S87" s="19">
        <v>32618</v>
      </c>
      <c r="T87" s="14" t="s">
        <v>69</v>
      </c>
      <c r="U87" s="14">
        <v>997</v>
      </c>
      <c r="V87" s="17"/>
      <c r="W87" s="14">
        <f t="shared" si="0"/>
        <v>500</v>
      </c>
      <c r="X87" s="18">
        <f t="shared" si="1"/>
        <v>12.749578843416886</v>
      </c>
      <c r="Y87" s="49"/>
    </row>
    <row r="88" spans="1:25" ht="35" customHeight="1" x14ac:dyDescent="0.35">
      <c r="A88" s="11" t="s">
        <v>306</v>
      </c>
      <c r="B88" s="14" t="s">
        <v>88</v>
      </c>
      <c r="C88" s="14" t="s">
        <v>89</v>
      </c>
      <c r="D88" s="14" t="s">
        <v>90</v>
      </c>
      <c r="E88" s="14" t="s">
        <v>307</v>
      </c>
      <c r="F88" s="14" t="s">
        <v>303</v>
      </c>
      <c r="G88" s="14" t="s">
        <v>79</v>
      </c>
      <c r="H88" s="14">
        <v>0.14000000000000001</v>
      </c>
      <c r="I88" s="14" t="s">
        <v>60</v>
      </c>
      <c r="J88" s="14" t="s">
        <v>61</v>
      </c>
      <c r="K88" s="14" t="s">
        <v>93</v>
      </c>
      <c r="L88" s="14" t="s">
        <v>94</v>
      </c>
      <c r="M88" s="14" t="s">
        <v>95</v>
      </c>
      <c r="N88" s="14"/>
      <c r="O88" s="25"/>
      <c r="P88" s="25"/>
      <c r="Q88" s="32" t="s">
        <v>304</v>
      </c>
      <c r="R88" s="16" t="s">
        <v>305</v>
      </c>
      <c r="S88" s="19">
        <v>32618</v>
      </c>
      <c r="T88" s="14" t="s">
        <v>69</v>
      </c>
      <c r="U88" s="14">
        <v>997</v>
      </c>
      <c r="V88" s="17"/>
      <c r="W88" s="14">
        <f t="shared" si="0"/>
        <v>1400.0000000000002</v>
      </c>
      <c r="X88" s="18">
        <f t="shared" si="1"/>
        <v>12.749578843416886</v>
      </c>
      <c r="Y88" s="49"/>
    </row>
    <row r="89" spans="1:25" ht="35" customHeight="1" x14ac:dyDescent="0.35">
      <c r="A89" s="11" t="s">
        <v>308</v>
      </c>
      <c r="B89" s="14" t="s">
        <v>88</v>
      </c>
      <c r="C89" s="14" t="s">
        <v>89</v>
      </c>
      <c r="D89" s="14" t="s">
        <v>90</v>
      </c>
      <c r="E89" s="14" t="s">
        <v>309</v>
      </c>
      <c r="F89" s="14" t="s">
        <v>303</v>
      </c>
      <c r="G89" s="14" t="s">
        <v>59</v>
      </c>
      <c r="H89" s="14">
        <v>0.03</v>
      </c>
      <c r="I89" s="14" t="s">
        <v>60</v>
      </c>
      <c r="J89" s="14" t="s">
        <v>61</v>
      </c>
      <c r="K89" s="14" t="s">
        <v>93</v>
      </c>
      <c r="L89" s="14" t="s">
        <v>94</v>
      </c>
      <c r="M89" s="14" t="s">
        <v>95</v>
      </c>
      <c r="N89" s="14"/>
      <c r="O89" s="25"/>
      <c r="P89" s="25"/>
      <c r="Q89" s="32" t="s">
        <v>304</v>
      </c>
      <c r="R89" s="16" t="s">
        <v>305</v>
      </c>
      <c r="S89" s="19">
        <v>32618</v>
      </c>
      <c r="T89" s="14" t="s">
        <v>69</v>
      </c>
      <c r="U89" s="14">
        <v>997</v>
      </c>
      <c r="V89" s="17"/>
      <c r="W89" s="14">
        <f t="shared" si="0"/>
        <v>300</v>
      </c>
      <c r="X89" s="18">
        <f t="shared" si="1"/>
        <v>12.749578843416886</v>
      </c>
      <c r="Y89" s="49"/>
    </row>
    <row r="90" spans="1:25" ht="35" customHeight="1" x14ac:dyDescent="0.35">
      <c r="A90" s="11" t="s">
        <v>310</v>
      </c>
      <c r="B90" s="14" t="s">
        <v>88</v>
      </c>
      <c r="C90" s="14" t="s">
        <v>89</v>
      </c>
      <c r="D90" s="14" t="s">
        <v>90</v>
      </c>
      <c r="E90" s="14" t="s">
        <v>311</v>
      </c>
      <c r="F90" s="14" t="s">
        <v>303</v>
      </c>
      <c r="G90" s="14" t="s">
        <v>79</v>
      </c>
      <c r="H90" s="14">
        <v>0.03</v>
      </c>
      <c r="I90" s="14" t="s">
        <v>60</v>
      </c>
      <c r="J90" s="14" t="s">
        <v>61</v>
      </c>
      <c r="K90" s="14" t="s">
        <v>93</v>
      </c>
      <c r="L90" s="14" t="s">
        <v>94</v>
      </c>
      <c r="M90" s="14" t="s">
        <v>95</v>
      </c>
      <c r="N90" s="14"/>
      <c r="O90" s="25"/>
      <c r="P90" s="25"/>
      <c r="Q90" s="32" t="s">
        <v>304</v>
      </c>
      <c r="R90" s="16" t="s">
        <v>305</v>
      </c>
      <c r="S90" s="19">
        <v>32618</v>
      </c>
      <c r="T90" s="14" t="s">
        <v>69</v>
      </c>
      <c r="U90" s="14">
        <v>997</v>
      </c>
      <c r="V90" s="17"/>
      <c r="W90" s="14">
        <f t="shared" si="0"/>
        <v>300</v>
      </c>
      <c r="X90" s="18">
        <f t="shared" si="1"/>
        <v>12.749578843416886</v>
      </c>
      <c r="Y90" s="49"/>
    </row>
    <row r="91" spans="1:25" ht="35" customHeight="1" x14ac:dyDescent="0.35">
      <c r="A91" s="11" t="s">
        <v>312</v>
      </c>
      <c r="B91" s="26" t="s">
        <v>88</v>
      </c>
      <c r="C91" s="26" t="s">
        <v>89</v>
      </c>
      <c r="D91" s="26" t="s">
        <v>90</v>
      </c>
      <c r="E91" s="26" t="s">
        <v>313</v>
      </c>
      <c r="F91" s="14" t="s">
        <v>303</v>
      </c>
      <c r="G91" s="26" t="s">
        <v>79</v>
      </c>
      <c r="H91" s="26">
        <v>0.02</v>
      </c>
      <c r="I91" s="14" t="s">
        <v>60</v>
      </c>
      <c r="J91" s="14" t="s">
        <v>61</v>
      </c>
      <c r="K91" s="14" t="s">
        <v>93</v>
      </c>
      <c r="L91" s="14" t="s">
        <v>94</v>
      </c>
      <c r="M91" s="26" t="s">
        <v>95</v>
      </c>
      <c r="N91" s="26"/>
      <c r="O91" s="25"/>
      <c r="P91" s="25"/>
      <c r="Q91" s="32" t="s">
        <v>304</v>
      </c>
      <c r="R91" s="16" t="s">
        <v>305</v>
      </c>
      <c r="S91" s="19">
        <v>32618</v>
      </c>
      <c r="T91" s="14" t="s">
        <v>69</v>
      </c>
      <c r="U91" s="14">
        <v>997</v>
      </c>
      <c r="V91" s="17"/>
      <c r="W91" s="14">
        <f t="shared" si="0"/>
        <v>200</v>
      </c>
      <c r="X91" s="18">
        <f t="shared" si="1"/>
        <v>12.749578843416886</v>
      </c>
      <c r="Y91" s="49"/>
    </row>
    <row r="92" spans="1:25" ht="35" customHeight="1" x14ac:dyDescent="0.35">
      <c r="A92" s="11" t="s">
        <v>314</v>
      </c>
      <c r="B92" s="14" t="s">
        <v>88</v>
      </c>
      <c r="C92" s="14" t="s">
        <v>89</v>
      </c>
      <c r="D92" s="14" t="s">
        <v>90</v>
      </c>
      <c r="E92" s="14" t="s">
        <v>315</v>
      </c>
      <c r="F92" s="14" t="s">
        <v>303</v>
      </c>
      <c r="G92" s="14" t="s">
        <v>79</v>
      </c>
      <c r="H92" s="14">
        <v>0.03</v>
      </c>
      <c r="I92" s="14" t="s">
        <v>60</v>
      </c>
      <c r="J92" s="14" t="s">
        <v>61</v>
      </c>
      <c r="K92" s="14" t="s">
        <v>93</v>
      </c>
      <c r="L92" s="14" t="s">
        <v>94</v>
      </c>
      <c r="M92" s="14" t="s">
        <v>95</v>
      </c>
      <c r="N92" s="14"/>
      <c r="O92" s="25"/>
      <c r="P92" s="25"/>
      <c r="Q92" s="32" t="s">
        <v>304</v>
      </c>
      <c r="R92" s="16" t="s">
        <v>305</v>
      </c>
      <c r="S92" s="19">
        <v>32618</v>
      </c>
      <c r="T92" s="14" t="s">
        <v>69</v>
      </c>
      <c r="U92" s="14">
        <v>997</v>
      </c>
      <c r="V92" s="17"/>
      <c r="W92" s="14">
        <f t="shared" si="0"/>
        <v>300</v>
      </c>
      <c r="X92" s="18">
        <f t="shared" si="1"/>
        <v>12.749578843416886</v>
      </c>
      <c r="Y92" s="49"/>
    </row>
    <row r="93" spans="1:25" ht="35" customHeight="1" x14ac:dyDescent="0.35">
      <c r="A93" s="11" t="s">
        <v>316</v>
      </c>
      <c r="B93" s="14" t="s">
        <v>88</v>
      </c>
      <c r="C93" s="14" t="s">
        <v>89</v>
      </c>
      <c r="D93" s="14" t="s">
        <v>90</v>
      </c>
      <c r="E93" s="14" t="s">
        <v>317</v>
      </c>
      <c r="F93" s="14" t="s">
        <v>303</v>
      </c>
      <c r="G93" s="14" t="s">
        <v>59</v>
      </c>
      <c r="H93" s="14">
        <v>0.06</v>
      </c>
      <c r="I93" s="14" t="s">
        <v>60</v>
      </c>
      <c r="J93" s="14" t="s">
        <v>61</v>
      </c>
      <c r="K93" s="14" t="s">
        <v>93</v>
      </c>
      <c r="L93" s="14" t="s">
        <v>94</v>
      </c>
      <c r="M93" s="14" t="s">
        <v>95</v>
      </c>
      <c r="N93" s="14"/>
      <c r="O93" s="25"/>
      <c r="P93" s="25"/>
      <c r="Q93" s="32" t="s">
        <v>304</v>
      </c>
      <c r="R93" s="16" t="s">
        <v>305</v>
      </c>
      <c r="S93" s="19">
        <v>32618</v>
      </c>
      <c r="T93" s="14" t="s">
        <v>69</v>
      </c>
      <c r="U93" s="14">
        <v>997</v>
      </c>
      <c r="V93" s="17"/>
      <c r="W93" s="14">
        <f t="shared" si="0"/>
        <v>600</v>
      </c>
      <c r="X93" s="18">
        <f t="shared" si="1"/>
        <v>12.749578843416886</v>
      </c>
      <c r="Y93" s="49"/>
    </row>
    <row r="94" spans="1:25" ht="35" customHeight="1" x14ac:dyDescent="0.35">
      <c r="A94" s="11" t="s">
        <v>318</v>
      </c>
      <c r="B94" s="14" t="s">
        <v>88</v>
      </c>
      <c r="C94" s="14" t="s">
        <v>89</v>
      </c>
      <c r="D94" s="14" t="s">
        <v>90</v>
      </c>
      <c r="E94" s="14" t="s">
        <v>319</v>
      </c>
      <c r="F94" s="14" t="s">
        <v>303</v>
      </c>
      <c r="G94" s="14" t="s">
        <v>59</v>
      </c>
      <c r="H94" s="14">
        <v>0.01</v>
      </c>
      <c r="I94" s="14" t="s">
        <v>60</v>
      </c>
      <c r="J94" s="14" t="s">
        <v>61</v>
      </c>
      <c r="K94" s="14" t="s">
        <v>93</v>
      </c>
      <c r="L94" s="14" t="s">
        <v>94</v>
      </c>
      <c r="M94" s="14" t="s">
        <v>95</v>
      </c>
      <c r="N94" s="14"/>
      <c r="O94" s="25"/>
      <c r="P94" s="25"/>
      <c r="Q94" s="32" t="s">
        <v>304</v>
      </c>
      <c r="R94" s="16" t="s">
        <v>305</v>
      </c>
      <c r="S94" s="19">
        <v>32618</v>
      </c>
      <c r="T94" s="14" t="s">
        <v>69</v>
      </c>
      <c r="U94" s="14">
        <v>997</v>
      </c>
      <c r="V94" s="17"/>
      <c r="W94" s="14">
        <f t="shared" si="0"/>
        <v>100</v>
      </c>
      <c r="X94" s="18">
        <f t="shared" si="1"/>
        <v>12.749578843416886</v>
      </c>
      <c r="Y94" s="49"/>
    </row>
    <row r="95" spans="1:25" ht="35" customHeight="1" x14ac:dyDescent="0.35">
      <c r="A95" s="11" t="s">
        <v>320</v>
      </c>
      <c r="B95" s="14" t="s">
        <v>88</v>
      </c>
      <c r="C95" s="14" t="s">
        <v>89</v>
      </c>
      <c r="D95" s="14" t="s">
        <v>90</v>
      </c>
      <c r="E95" s="14" t="s">
        <v>321</v>
      </c>
      <c r="F95" s="14" t="s">
        <v>303</v>
      </c>
      <c r="G95" s="14" t="s">
        <v>79</v>
      </c>
      <c r="H95" s="14">
        <v>0.01</v>
      </c>
      <c r="I95" s="14" t="s">
        <v>60</v>
      </c>
      <c r="J95" s="14" t="s">
        <v>61</v>
      </c>
      <c r="K95" s="14" t="s">
        <v>93</v>
      </c>
      <c r="L95" s="14" t="s">
        <v>94</v>
      </c>
      <c r="M95" s="14" t="s">
        <v>95</v>
      </c>
      <c r="N95" s="14"/>
      <c r="O95" s="25"/>
      <c r="P95" s="25"/>
      <c r="Q95" s="32" t="s">
        <v>304</v>
      </c>
      <c r="R95" s="16" t="s">
        <v>305</v>
      </c>
      <c r="S95" s="19">
        <v>32618</v>
      </c>
      <c r="T95" s="14" t="s">
        <v>69</v>
      </c>
      <c r="U95" s="14">
        <v>997</v>
      </c>
      <c r="V95" s="17"/>
      <c r="W95" s="14">
        <f t="shared" si="0"/>
        <v>100</v>
      </c>
      <c r="X95" s="18">
        <f t="shared" si="1"/>
        <v>12.749578843416886</v>
      </c>
      <c r="Y95" s="49"/>
    </row>
    <row r="96" spans="1:25" ht="35" customHeight="1" x14ac:dyDescent="0.35">
      <c r="A96" s="11" t="s">
        <v>322</v>
      </c>
      <c r="B96" s="14" t="s">
        <v>88</v>
      </c>
      <c r="C96" s="14" t="s">
        <v>89</v>
      </c>
      <c r="D96" s="14" t="s">
        <v>90</v>
      </c>
      <c r="E96" s="14" t="s">
        <v>323</v>
      </c>
      <c r="F96" s="14" t="s">
        <v>303</v>
      </c>
      <c r="G96" s="14" t="s">
        <v>79</v>
      </c>
      <c r="H96" s="14">
        <v>0.09</v>
      </c>
      <c r="I96" s="14" t="s">
        <v>60</v>
      </c>
      <c r="J96" s="14" t="s">
        <v>61</v>
      </c>
      <c r="K96" s="14" t="s">
        <v>93</v>
      </c>
      <c r="L96" s="14" t="s">
        <v>94</v>
      </c>
      <c r="M96" s="14" t="s">
        <v>95</v>
      </c>
      <c r="N96" s="14"/>
      <c r="O96" s="25"/>
      <c r="P96" s="25"/>
      <c r="Q96" s="32" t="s">
        <v>304</v>
      </c>
      <c r="R96" s="16" t="s">
        <v>305</v>
      </c>
      <c r="S96" s="19">
        <v>32618</v>
      </c>
      <c r="T96" s="14" t="s">
        <v>69</v>
      </c>
      <c r="U96" s="14">
        <v>997</v>
      </c>
      <c r="V96" s="17"/>
      <c r="W96" s="14">
        <f t="shared" si="0"/>
        <v>900</v>
      </c>
      <c r="X96" s="18">
        <f t="shared" si="1"/>
        <v>12.749578843416886</v>
      </c>
      <c r="Y96" s="49"/>
    </row>
    <row r="97" spans="1:25" ht="35" customHeight="1" x14ac:dyDescent="0.35">
      <c r="A97" s="11" t="s">
        <v>324</v>
      </c>
      <c r="B97" s="14" t="s">
        <v>88</v>
      </c>
      <c r="C97" s="14" t="s">
        <v>89</v>
      </c>
      <c r="D97" s="14" t="s">
        <v>90</v>
      </c>
      <c r="E97" s="14" t="s">
        <v>325</v>
      </c>
      <c r="F97" s="14" t="s">
        <v>303</v>
      </c>
      <c r="G97" s="14" t="s">
        <v>79</v>
      </c>
      <c r="H97" s="14">
        <v>0.06</v>
      </c>
      <c r="I97" s="14" t="s">
        <v>60</v>
      </c>
      <c r="J97" s="14" t="s">
        <v>61</v>
      </c>
      <c r="K97" s="14" t="s">
        <v>93</v>
      </c>
      <c r="L97" s="14" t="s">
        <v>94</v>
      </c>
      <c r="M97" s="14" t="s">
        <v>95</v>
      </c>
      <c r="N97" s="14"/>
      <c r="O97" s="25"/>
      <c r="P97" s="25"/>
      <c r="Q97" s="32" t="s">
        <v>304</v>
      </c>
      <c r="R97" s="16" t="s">
        <v>305</v>
      </c>
      <c r="S97" s="19">
        <v>32618</v>
      </c>
      <c r="T97" s="14" t="s">
        <v>69</v>
      </c>
      <c r="U97" s="14">
        <v>997</v>
      </c>
      <c r="V97" s="17"/>
      <c r="W97" s="14">
        <f t="shared" si="0"/>
        <v>600</v>
      </c>
      <c r="X97" s="18">
        <f t="shared" si="1"/>
        <v>12.749578843416886</v>
      </c>
      <c r="Y97" s="49"/>
    </row>
    <row r="98" spans="1:25" ht="35" customHeight="1" x14ac:dyDescent="0.35">
      <c r="A98" s="11" t="s">
        <v>326</v>
      </c>
      <c r="B98" s="14" t="s">
        <v>88</v>
      </c>
      <c r="C98" s="14" t="s">
        <v>89</v>
      </c>
      <c r="D98" s="14" t="s">
        <v>90</v>
      </c>
      <c r="E98" s="14" t="s">
        <v>327</v>
      </c>
      <c r="F98" s="14" t="s">
        <v>303</v>
      </c>
      <c r="G98" s="14" t="s">
        <v>79</v>
      </c>
      <c r="H98" s="14">
        <v>0.05</v>
      </c>
      <c r="I98" s="14" t="s">
        <v>60</v>
      </c>
      <c r="J98" s="14" t="s">
        <v>61</v>
      </c>
      <c r="K98" s="14" t="s">
        <v>93</v>
      </c>
      <c r="L98" s="14" t="s">
        <v>94</v>
      </c>
      <c r="M98" s="14" t="s">
        <v>95</v>
      </c>
      <c r="N98" s="14"/>
      <c r="O98" s="25"/>
      <c r="P98" s="25"/>
      <c r="Q98" s="32" t="s">
        <v>304</v>
      </c>
      <c r="R98" s="16" t="s">
        <v>305</v>
      </c>
      <c r="S98" s="19">
        <v>32618</v>
      </c>
      <c r="T98" s="14" t="s">
        <v>69</v>
      </c>
      <c r="U98" s="14">
        <v>997</v>
      </c>
      <c r="V98" s="17"/>
      <c r="W98" s="14">
        <f t="shared" si="0"/>
        <v>500</v>
      </c>
      <c r="X98" s="18">
        <f t="shared" si="1"/>
        <v>12.749578843416886</v>
      </c>
      <c r="Y98" s="49"/>
    </row>
    <row r="99" spans="1:25" ht="35" customHeight="1" x14ac:dyDescent="0.35">
      <c r="A99" s="11" t="s">
        <v>328</v>
      </c>
      <c r="B99" s="14" t="s">
        <v>88</v>
      </c>
      <c r="C99" s="14" t="s">
        <v>89</v>
      </c>
      <c r="D99" s="14" t="s">
        <v>90</v>
      </c>
      <c r="E99" s="14" t="s">
        <v>329</v>
      </c>
      <c r="F99" s="14" t="s">
        <v>303</v>
      </c>
      <c r="G99" s="14" t="s">
        <v>79</v>
      </c>
      <c r="H99" s="14">
        <v>0.1</v>
      </c>
      <c r="I99" s="14" t="s">
        <v>60</v>
      </c>
      <c r="J99" s="14" t="s">
        <v>61</v>
      </c>
      <c r="K99" s="14" t="s">
        <v>93</v>
      </c>
      <c r="L99" s="14" t="s">
        <v>94</v>
      </c>
      <c r="M99" s="14" t="s">
        <v>95</v>
      </c>
      <c r="N99" s="14"/>
      <c r="O99" s="25"/>
      <c r="P99" s="25"/>
      <c r="Q99" s="32" t="s">
        <v>304</v>
      </c>
      <c r="R99" s="16" t="s">
        <v>305</v>
      </c>
      <c r="S99" s="19">
        <v>32618</v>
      </c>
      <c r="T99" s="14" t="s">
        <v>69</v>
      </c>
      <c r="U99" s="14">
        <v>997</v>
      </c>
      <c r="V99" s="17"/>
      <c r="W99" s="14">
        <f t="shared" si="0"/>
        <v>1000</v>
      </c>
      <c r="X99" s="18">
        <f t="shared" si="1"/>
        <v>12.749578843416886</v>
      </c>
      <c r="Y99" s="49"/>
    </row>
    <row r="100" spans="1:25" ht="35" customHeight="1" x14ac:dyDescent="0.35">
      <c r="A100" s="11" t="s">
        <v>330</v>
      </c>
      <c r="B100" s="14" t="s">
        <v>88</v>
      </c>
      <c r="C100" s="14" t="s">
        <v>89</v>
      </c>
      <c r="D100" s="14" t="s">
        <v>90</v>
      </c>
      <c r="E100" s="14" t="s">
        <v>331</v>
      </c>
      <c r="F100" s="14" t="s">
        <v>303</v>
      </c>
      <c r="G100" s="14" t="s">
        <v>59</v>
      </c>
      <c r="H100" s="14">
        <v>0.06</v>
      </c>
      <c r="I100" s="14" t="s">
        <v>60</v>
      </c>
      <c r="J100" s="14" t="s">
        <v>61</v>
      </c>
      <c r="K100" s="14" t="s">
        <v>93</v>
      </c>
      <c r="L100" s="14" t="s">
        <v>94</v>
      </c>
      <c r="M100" s="14" t="s">
        <v>95</v>
      </c>
      <c r="N100" s="14"/>
      <c r="O100" s="25"/>
      <c r="P100" s="25"/>
      <c r="Q100" s="32" t="s">
        <v>304</v>
      </c>
      <c r="R100" s="16" t="s">
        <v>332</v>
      </c>
      <c r="S100" s="14" t="s">
        <v>69</v>
      </c>
      <c r="T100" s="14" t="s">
        <v>69</v>
      </c>
      <c r="U100" s="14">
        <v>997</v>
      </c>
      <c r="V100" s="17"/>
      <c r="W100" s="14">
        <f t="shared" si="0"/>
        <v>600</v>
      </c>
      <c r="X100" s="18">
        <f t="shared" si="1"/>
        <v>12.749578843416886</v>
      </c>
      <c r="Y100" s="49"/>
    </row>
    <row r="101" spans="1:25" ht="35" customHeight="1" x14ac:dyDescent="0.35">
      <c r="A101" s="11" t="s">
        <v>333</v>
      </c>
      <c r="B101" s="14" t="s">
        <v>88</v>
      </c>
      <c r="C101" s="14" t="s">
        <v>229</v>
      </c>
      <c r="D101" s="14" t="s">
        <v>230</v>
      </c>
      <c r="E101" s="14" t="s">
        <v>185</v>
      </c>
      <c r="F101" s="14" t="s">
        <v>303</v>
      </c>
      <c r="G101" s="14" t="s">
        <v>59</v>
      </c>
      <c r="H101" s="14">
        <v>1.05</v>
      </c>
      <c r="I101" s="14" t="s">
        <v>60</v>
      </c>
      <c r="J101" s="14" t="s">
        <v>61</v>
      </c>
      <c r="K101" s="14" t="s">
        <v>93</v>
      </c>
      <c r="L101" s="14" t="s">
        <v>94</v>
      </c>
      <c r="M101" s="14" t="s">
        <v>95</v>
      </c>
      <c r="N101" s="14"/>
      <c r="O101" s="25"/>
      <c r="P101" s="25"/>
      <c r="Q101" s="32" t="s">
        <v>334</v>
      </c>
      <c r="R101" s="16" t="s">
        <v>305</v>
      </c>
      <c r="S101" s="19">
        <v>32618</v>
      </c>
      <c r="T101" s="14" t="s">
        <v>69</v>
      </c>
      <c r="U101" s="14">
        <v>997</v>
      </c>
      <c r="V101" s="17"/>
      <c r="W101" s="14">
        <f t="shared" si="0"/>
        <v>10500</v>
      </c>
      <c r="X101" s="18">
        <f t="shared" si="1"/>
        <v>12.749578843416886</v>
      </c>
      <c r="Y101" s="49"/>
    </row>
    <row r="102" spans="1:25" ht="35" customHeight="1" x14ac:dyDescent="0.35">
      <c r="A102" s="11" t="s">
        <v>335</v>
      </c>
      <c r="B102" s="14" t="s">
        <v>88</v>
      </c>
      <c r="C102" s="14" t="s">
        <v>229</v>
      </c>
      <c r="D102" s="14" t="s">
        <v>230</v>
      </c>
      <c r="E102" s="14" t="s">
        <v>336</v>
      </c>
      <c r="F102" s="14" t="s">
        <v>303</v>
      </c>
      <c r="G102" s="14" t="s">
        <v>59</v>
      </c>
      <c r="H102" s="14">
        <v>0.88</v>
      </c>
      <c r="I102" s="14" t="s">
        <v>60</v>
      </c>
      <c r="J102" s="14" t="s">
        <v>61</v>
      </c>
      <c r="K102" s="14" t="s">
        <v>93</v>
      </c>
      <c r="L102" s="14" t="s">
        <v>94</v>
      </c>
      <c r="M102" s="14" t="s">
        <v>95</v>
      </c>
      <c r="N102" s="14"/>
      <c r="O102" s="25"/>
      <c r="P102" s="25"/>
      <c r="Q102" s="32" t="s">
        <v>334</v>
      </c>
      <c r="R102" s="16" t="s">
        <v>305</v>
      </c>
      <c r="S102" s="19">
        <v>32618</v>
      </c>
      <c r="T102" s="14" t="s">
        <v>69</v>
      </c>
      <c r="U102" s="14">
        <v>997</v>
      </c>
      <c r="V102" s="17"/>
      <c r="W102" s="14">
        <f t="shared" si="0"/>
        <v>8800</v>
      </c>
      <c r="X102" s="18">
        <f t="shared" si="1"/>
        <v>12.749578843416886</v>
      </c>
      <c r="Y102" s="49"/>
    </row>
    <row r="103" spans="1:25" ht="35" customHeight="1" x14ac:dyDescent="0.35">
      <c r="A103" s="11" t="s">
        <v>337</v>
      </c>
      <c r="B103" s="14" t="s">
        <v>88</v>
      </c>
      <c r="C103" s="14" t="s">
        <v>229</v>
      </c>
      <c r="D103" s="14" t="s">
        <v>230</v>
      </c>
      <c r="E103" s="14" t="s">
        <v>338</v>
      </c>
      <c r="F103" s="14" t="s">
        <v>303</v>
      </c>
      <c r="G103" s="14" t="s">
        <v>59</v>
      </c>
      <c r="H103" s="14">
        <v>3.5999999999999997E-2</v>
      </c>
      <c r="I103" s="14" t="s">
        <v>60</v>
      </c>
      <c r="J103" s="14" t="s">
        <v>61</v>
      </c>
      <c r="K103" s="14" t="s">
        <v>93</v>
      </c>
      <c r="L103" s="14" t="s">
        <v>94</v>
      </c>
      <c r="M103" s="14" t="s">
        <v>95</v>
      </c>
      <c r="N103" s="14"/>
      <c r="O103" s="25"/>
      <c r="P103" s="25"/>
      <c r="Q103" s="32" t="s">
        <v>334</v>
      </c>
      <c r="R103" s="16" t="s">
        <v>305</v>
      </c>
      <c r="S103" s="19">
        <v>32618</v>
      </c>
      <c r="T103" s="14" t="s">
        <v>69</v>
      </c>
      <c r="U103" s="14">
        <v>997</v>
      </c>
      <c r="V103" s="17"/>
      <c r="W103" s="14">
        <f t="shared" si="0"/>
        <v>360</v>
      </c>
      <c r="X103" s="18">
        <f t="shared" si="1"/>
        <v>12.749578843416886</v>
      </c>
      <c r="Y103" s="49"/>
    </row>
    <row r="104" spans="1:25" ht="35" customHeight="1" x14ac:dyDescent="0.35">
      <c r="A104" s="11" t="s">
        <v>339</v>
      </c>
      <c r="B104" s="14" t="s">
        <v>88</v>
      </c>
      <c r="C104" s="14" t="s">
        <v>229</v>
      </c>
      <c r="D104" s="14" t="s">
        <v>230</v>
      </c>
      <c r="E104" s="14" t="s">
        <v>340</v>
      </c>
      <c r="F104" s="14" t="s">
        <v>303</v>
      </c>
      <c r="G104" s="14" t="s">
        <v>59</v>
      </c>
      <c r="H104" s="14">
        <v>0.24</v>
      </c>
      <c r="I104" s="14" t="s">
        <v>60</v>
      </c>
      <c r="J104" s="14" t="s">
        <v>61</v>
      </c>
      <c r="K104" s="14" t="s">
        <v>93</v>
      </c>
      <c r="L104" s="14" t="s">
        <v>94</v>
      </c>
      <c r="M104" s="14" t="s">
        <v>95</v>
      </c>
      <c r="N104" s="14"/>
      <c r="O104" s="25"/>
      <c r="P104" s="25"/>
      <c r="Q104" s="32" t="s">
        <v>334</v>
      </c>
      <c r="R104" s="16" t="s">
        <v>305</v>
      </c>
      <c r="S104" s="19">
        <v>32618</v>
      </c>
      <c r="T104" s="14" t="s">
        <v>69</v>
      </c>
      <c r="U104" s="14">
        <v>997</v>
      </c>
      <c r="V104" s="17"/>
      <c r="W104" s="14">
        <f t="shared" ref="W104" si="2">H104*10000</f>
        <v>2400</v>
      </c>
      <c r="X104" s="18">
        <f t="shared" ref="X104" si="3">3511642/275432</f>
        <v>12.749578843416886</v>
      </c>
      <c r="Y104" s="49"/>
    </row>
    <row r="105" spans="1:25" ht="18.5" x14ac:dyDescent="0.35">
      <c r="A105" s="12"/>
      <c r="B105" s="25"/>
      <c r="C105" s="25"/>
      <c r="D105" s="25"/>
      <c r="E105" s="25"/>
      <c r="F105" s="25"/>
      <c r="G105" s="27"/>
      <c r="H105" s="28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9"/>
      <c r="W105" s="30"/>
      <c r="X105" s="31">
        <f>SUM(X39:X104)</f>
        <v>841.47220366551448</v>
      </c>
      <c r="Y105" s="50"/>
    </row>
    <row r="108" spans="1:25" x14ac:dyDescent="0.35">
      <c r="C108" s="36"/>
      <c r="D108" s="37"/>
    </row>
    <row r="109" spans="1:25" x14ac:dyDescent="0.35">
      <c r="C109" s="38"/>
      <c r="D109" s="37"/>
    </row>
    <row r="110" spans="1:25" x14ac:dyDescent="0.35">
      <c r="C110" s="33"/>
      <c r="D110" s="33"/>
    </row>
    <row r="111" spans="1:25" x14ac:dyDescent="0.35">
      <c r="C111" s="34"/>
      <c r="D111" s="35"/>
    </row>
  </sheetData>
  <mergeCells count="1">
    <mergeCell ref="A27:C2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Desecka Aneta</dc:creator>
  <cp:lastModifiedBy>Muszyńska Marta</cp:lastModifiedBy>
  <dcterms:created xsi:type="dcterms:W3CDTF">2025-06-24T09:15:15Z</dcterms:created>
  <dcterms:modified xsi:type="dcterms:W3CDTF">2025-08-26T14:39:26Z</dcterms:modified>
</cp:coreProperties>
</file>